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60" activeTab="0"/>
  </bookViews>
  <sheets>
    <sheet name="Návrh-2022" sheetId="1" r:id="rId1"/>
  </sheets>
  <definedNames/>
  <calcPr fullCalcOnLoad="1"/>
</workbook>
</file>

<file path=xl/sharedStrings.xml><?xml version="1.0" encoding="utf-8"?>
<sst xmlns="http://schemas.openxmlformats.org/spreadsheetml/2006/main" count="187" uniqueCount="148">
  <si>
    <t>Bytové hospodářství</t>
  </si>
  <si>
    <t>Veřejné osvětlení</t>
  </si>
  <si>
    <t>Pohřebnictví</t>
  </si>
  <si>
    <t xml:space="preserve"> </t>
  </si>
  <si>
    <t>tis.Kč</t>
  </si>
  <si>
    <t>Odvod DPH</t>
  </si>
  <si>
    <t>Ostatní záležitosti pozemních komunikací</t>
  </si>
  <si>
    <t>Ostatní záležitosti v silniční dopravě</t>
  </si>
  <si>
    <t>Odvod a čištění odpadních vod</t>
  </si>
  <si>
    <t>Úpravy drobných vodních toků</t>
  </si>
  <si>
    <t>Provoz veřejného rozhlasu</t>
  </si>
  <si>
    <t>Obecní zpravodaj</t>
  </si>
  <si>
    <t>Činnost komise pro občanské záležitosti</t>
  </si>
  <si>
    <t>Tělovýchovná činnost</t>
  </si>
  <si>
    <t>Provoz zdravotního střediska</t>
  </si>
  <si>
    <t>Péče o veřejnou zeleň</t>
  </si>
  <si>
    <t>Požární ochrana</t>
  </si>
  <si>
    <t>Místní zastupitelské orgány</t>
  </si>
  <si>
    <t>Provoz knihovny</t>
  </si>
  <si>
    <t>Členský příspěvek SOH</t>
  </si>
  <si>
    <t>Členský příspěvek SMS ČR</t>
  </si>
  <si>
    <t>Členský příspěvek SPOV</t>
  </si>
  <si>
    <t>Členský příspěvek Mikroreg.Vsetínsko</t>
  </si>
  <si>
    <t>Příjmy</t>
  </si>
  <si>
    <t>DPPO</t>
  </si>
  <si>
    <t>daň z příjmu placená obcí</t>
  </si>
  <si>
    <t>Poplatek ze psů</t>
  </si>
  <si>
    <t>poplatek z veřejného prostranství</t>
  </si>
  <si>
    <t>správní poplatky</t>
  </si>
  <si>
    <t>daň z nemovitostí</t>
  </si>
  <si>
    <t xml:space="preserve">Daňové příjmy CELKEM </t>
  </si>
  <si>
    <t>Provoz veřejné silniční dopravy</t>
  </si>
  <si>
    <t>NIV přijaté transfery ze SF</t>
  </si>
  <si>
    <t>Dotace, příspěvky a transfery CELKEM</t>
  </si>
  <si>
    <t>Ostatní NIV transfery ze SR</t>
  </si>
  <si>
    <t>NIV přijaté transfery od obcí na ZŠ</t>
  </si>
  <si>
    <t>NIV přijaté transfery od Krajů</t>
  </si>
  <si>
    <t>NIV přijaté dotace ze SR na státní správu</t>
  </si>
  <si>
    <t>NIV přijaté dotace ze SR na ZŠ, MŠ</t>
  </si>
  <si>
    <t>Zapojení zůstatku na BÚ ke konci roku</t>
  </si>
  <si>
    <t>Převody vlastním rozpočtovým účtům</t>
  </si>
  <si>
    <t>Územní rozvoj digitální mapy ZK</t>
  </si>
  <si>
    <t>DPH</t>
  </si>
  <si>
    <t>Sběr a svoz ost.odpadů</t>
  </si>
  <si>
    <t>Podpora ostatních produkčních činností</t>
  </si>
  <si>
    <t>NIV přijaté transfery od krajů</t>
  </si>
  <si>
    <t>Činnost místní správy+sociální fond</t>
  </si>
  <si>
    <t>Položka</t>
  </si>
  <si>
    <t>Paragraf</t>
  </si>
  <si>
    <t>Popis</t>
  </si>
  <si>
    <t>Výdaje</t>
  </si>
  <si>
    <t xml:space="preserve">Celkem investiční výdaje </t>
  </si>
  <si>
    <t>Financování</t>
  </si>
  <si>
    <t>Investiční výdaje - závazný ukazatel</t>
  </si>
  <si>
    <t>Celkem - provoz</t>
  </si>
  <si>
    <t xml:space="preserve">Celkem </t>
  </si>
  <si>
    <t>Běžný provoz</t>
  </si>
  <si>
    <t>INV Příspěvek MV na financ. ČŘ Bečva II</t>
  </si>
  <si>
    <t>Členské příspěvky</t>
  </si>
  <si>
    <t>Veřejné finanční podpory (VFP)</t>
  </si>
  <si>
    <t>Členský příspěvek MASH</t>
  </si>
  <si>
    <t>daň z hazardních her</t>
  </si>
  <si>
    <t xml:space="preserve">Záležitosti kultury </t>
  </si>
  <si>
    <t>Pietní akty</t>
  </si>
  <si>
    <t>Zhotovení PD pro točnu BUS u ZŠ</t>
  </si>
  <si>
    <t>Nebyt. hospodářství, provoz DS, čp.81 a HOO</t>
  </si>
  <si>
    <t>DPFO placená plátci</t>
  </si>
  <si>
    <t>DPFO placená poplatníky</t>
  </si>
  <si>
    <t>DPFO vybíraná srážkou</t>
  </si>
  <si>
    <t>odvody za odnětí půdy ze zemědělského půdního fondu</t>
  </si>
  <si>
    <t>Poplatek za systém odstraň. komunálního odpadu</t>
  </si>
  <si>
    <t>NIV přijaté transfery z všeobecné pokladní správy SR</t>
  </si>
  <si>
    <t>Silnice</t>
  </si>
  <si>
    <t xml:space="preserve">Provoz kulturního domu </t>
  </si>
  <si>
    <t>Sportovní zařízení v majetku obce</t>
  </si>
  <si>
    <t>Svoz a sběr nebezpečných odpadů</t>
  </si>
  <si>
    <t>Svoz a sběr komunálních odpadů</t>
  </si>
  <si>
    <t>Využívání a zneškodňování komunálních odpadů</t>
  </si>
  <si>
    <t>Využívání a zneškodňování ostatních odpadů</t>
  </si>
  <si>
    <t>Ostatní nakládání s odpady</t>
  </si>
  <si>
    <t>Krizová opatření</t>
  </si>
  <si>
    <t>Ostatní činnosti - veřejná finanční podpora, dary</t>
  </si>
  <si>
    <t>Úhrada splátky dlouhodobých přijatých půjčených prostředků</t>
  </si>
  <si>
    <t>§</t>
  </si>
  <si>
    <t>VFP ZO ČSV Val.Polanka</t>
  </si>
  <si>
    <t>VFP MS Val.Polanka</t>
  </si>
  <si>
    <t>VFP Stonožka Val. Polanka, z.s.</t>
  </si>
  <si>
    <t>Ostatní sociální péče a pomoc rodině a manželství</t>
  </si>
  <si>
    <t>Celkem s financováním</t>
  </si>
  <si>
    <t>Neinvestiční přijaté transfery od obcí</t>
  </si>
  <si>
    <t xml:space="preserve">Opravné položky k peněžním operacím </t>
  </si>
  <si>
    <t>Dopravní obslužnost veřejnými službami - linková</t>
  </si>
  <si>
    <t>Vratky transferů z veřejných rozpočtů</t>
  </si>
  <si>
    <t>Dokončení II.etapy stavby HOO</t>
  </si>
  <si>
    <t>Výdaje z finančních operací (vč. úroky z úvěru )</t>
  </si>
  <si>
    <t>Zhotovení PD pro "Revitalizace hřbitova Valašská Polanka"</t>
  </si>
  <si>
    <t xml:space="preserve">Úvěr </t>
  </si>
  <si>
    <t>Rozpis § 6409</t>
  </si>
  <si>
    <t>Pol.</t>
  </si>
  <si>
    <t>Pol</t>
  </si>
  <si>
    <t xml:space="preserve">Komunální služby a územní rozvoj              </t>
  </si>
  <si>
    <t>Zateplení budovy OÚ Val.Polanka</t>
  </si>
  <si>
    <t>VFP DH Polančanka</t>
  </si>
  <si>
    <t>VFP VKV z.s.</t>
  </si>
  <si>
    <t>INV příspěvek SOH na splátku úvěru za cyklostezku</t>
  </si>
  <si>
    <t>Celkem:</t>
  </si>
  <si>
    <t>Ostatní INV přijaté transfery ze SR</t>
  </si>
  <si>
    <t>Poplatky za odnětí pozemků plnění funkcí lesa</t>
  </si>
  <si>
    <t xml:space="preserve">VFP SH ČMS  </t>
  </si>
  <si>
    <t>VFP ZO ČSOP Nový Jičín</t>
  </si>
  <si>
    <t>INV příspěvek ČEZ na přeložku NN před ZŠ</t>
  </si>
  <si>
    <t>Nákup příkopového vyžínače za traktor</t>
  </si>
  <si>
    <t>Výstavba oplocení mezi TK a Gergelama</t>
  </si>
  <si>
    <t xml:space="preserve">Zpracování PD na nový OÚ </t>
  </si>
  <si>
    <t>Zhotovení štěrbinového žlabu naproti pomníku padlým</t>
  </si>
  <si>
    <t>Nákup zametacího kartáče na malotraktor</t>
  </si>
  <si>
    <t>NINV příspěvek SOH poskytovatelům soc. služeb</t>
  </si>
  <si>
    <t>INV příspěvek CETINu na zrychlení dat v obci</t>
  </si>
  <si>
    <t xml:space="preserve">Rezerva </t>
  </si>
  <si>
    <t>Provozní náklady MŠ 54 dětí</t>
  </si>
  <si>
    <t>Provozní náklady ZŠ 222 dětí</t>
  </si>
  <si>
    <t>Rezerva  (např. dar SH ČMS ve výši 3 tis. Kč)</t>
  </si>
  <si>
    <t>Zpracování PD na víceúčelové hřiště pro ZŠ</t>
  </si>
  <si>
    <t xml:space="preserve">Chladící sklad pro myslivce </t>
  </si>
  <si>
    <t>Volby do zastupitelstev ÚSC</t>
  </si>
  <si>
    <t>Pojištění funkčně nespecifikované</t>
  </si>
  <si>
    <t>Rozpočet obce Valašská Polanka</t>
  </si>
  <si>
    <t>Rozpočtové opatření č. 1</t>
  </si>
  <si>
    <t>Celkem včetně opatření</t>
  </si>
  <si>
    <t>Zhotovení PD na opravu střechy učebnových pavilonů ZŠ</t>
  </si>
  <si>
    <t>Rozpočtové opatření č. 2</t>
  </si>
  <si>
    <t>Kalové čerpadlo, průmyslový vysavač</t>
  </si>
  <si>
    <t>Provedl: Marečková</t>
  </si>
  <si>
    <t>Rozpočtové opatření č. 3</t>
  </si>
  <si>
    <t>Rozpočtové opatření č. 4</t>
  </si>
  <si>
    <t>Vyvěšeno dne: 8.8.2022</t>
  </si>
  <si>
    <r>
      <rPr>
        <b/>
        <sz val="12"/>
        <rFont val="Arial"/>
        <family val="2"/>
      </rPr>
      <t>Příjem:</t>
    </r>
    <r>
      <rPr>
        <sz val="12"/>
        <rFont val="Arial"/>
        <family val="2"/>
      </rPr>
      <t xml:space="preserve"> navýšení příjmu DPPO</t>
    </r>
  </si>
  <si>
    <r>
      <rPr>
        <b/>
        <sz val="12"/>
        <rFont val="Arial"/>
        <family val="2"/>
      </rPr>
      <t>Příjem:</t>
    </r>
    <r>
      <rPr>
        <sz val="12"/>
        <rFont val="Arial"/>
        <family val="2"/>
      </rPr>
      <t xml:space="preserve"> kompenzační bonus</t>
    </r>
  </si>
  <si>
    <r>
      <rPr>
        <b/>
        <sz val="12"/>
        <rFont val="Arial"/>
        <family val="2"/>
      </rPr>
      <t>Příjem</t>
    </r>
    <r>
      <rPr>
        <sz val="12"/>
        <rFont val="Arial"/>
        <family val="2"/>
      </rPr>
      <t>: dotace ZŠ - lesní klub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</si>
  <si>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dotace ZŠ - lesní klub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</si>
  <si>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dotace knihovna</t>
    </r>
  </si>
  <si>
    <r>
      <rPr>
        <b/>
        <sz val="12"/>
        <rFont val="Arial"/>
        <family val="2"/>
      </rPr>
      <t>Výdaj</t>
    </r>
    <r>
      <rPr>
        <sz val="12"/>
        <rFont val="Arial"/>
        <family val="2"/>
      </rPr>
      <t xml:space="preserve">: nákup ostatních služeb </t>
    </r>
  </si>
  <si>
    <r>
      <rPr>
        <b/>
        <sz val="12"/>
        <rFont val="Arial"/>
        <family val="2"/>
      </rPr>
      <t>Výdaj</t>
    </r>
    <r>
      <rPr>
        <sz val="12"/>
        <rFont val="Arial"/>
        <family val="2"/>
      </rPr>
      <t>: studená voda</t>
    </r>
  </si>
  <si>
    <r>
      <rPr>
        <b/>
        <sz val="12"/>
        <color indexed="8"/>
        <rFont val="Arial"/>
        <family val="2"/>
      </rPr>
      <t>Výdaj</t>
    </r>
    <r>
      <rPr>
        <sz val="12"/>
        <color indexed="8"/>
        <rFont val="Arial"/>
        <family val="2"/>
      </rPr>
      <t>: nákup kompresoru SDH</t>
    </r>
  </si>
  <si>
    <r>
      <rPr>
        <b/>
        <sz val="12"/>
        <rFont val="Arial"/>
        <family val="2"/>
      </rPr>
      <t>Příjem:</t>
    </r>
    <r>
      <rPr>
        <sz val="12"/>
        <rFont val="Arial"/>
        <family val="2"/>
      </rPr>
      <t xml:space="preserve"> dotace VPP od ÚP, dotace knihovna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</si>
  <si>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nákup materiálu ost. sport. čin.</t>
    </r>
  </si>
  <si>
    <r>
      <rPr>
        <b/>
        <sz val="12"/>
        <rFont val="Arial"/>
        <family val="2"/>
      </rPr>
      <t>Výdaj</t>
    </r>
    <r>
      <rPr>
        <sz val="12"/>
        <rFont val="Arial"/>
        <family val="2"/>
      </rPr>
      <t>: nákup materiálu zneškod. ost. odpadů</t>
    </r>
  </si>
  <si>
    <r>
      <rPr>
        <b/>
        <sz val="11"/>
        <rFont val="Arial"/>
        <family val="2"/>
      </rPr>
      <t>Výdaj:</t>
    </r>
    <r>
      <rPr>
        <sz val="11"/>
        <rFont val="Arial"/>
        <family val="2"/>
      </rPr>
      <t xml:space="preserve"> 32 - dotace na VPP, 14 - vlastní podíl na VPP, materiál veř. zeleň</t>
    </r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</si>
</sst>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#,##0.000"/>
    <numFmt numFmtId="169" formatCode="#,##0.0000"/>
    <numFmt numFmtId="170" formatCode="#,##0.00000"/>
    <numFmt numFmtId="171" formatCode="#,##0.000000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#,##0.0000000"/>
    <numFmt numFmtId="178" formatCode="[$-405]d\.\ mmmm\ yyyy"/>
    <numFmt numFmtId="179" formatCode="_-* #,##0.000\ &quot;Kč&quot;_-;\-* #,##0.000\ &quot;Kč&quot;_-;_-* &quot;-&quot;??\ &quot;Kč&quot;_-;_-@_-"/>
    <numFmt numFmtId="180" formatCode="_-* #,##0.0\ &quot;Kč&quot;_-;\-* #,##0.0\ &quot;Kč&quot;_-;_-* &quot;-&quot;??\ &quot;Kč&quot;_-;_-@_-"/>
    <numFmt numFmtId="181" formatCode="_-* #,##0\ &quot;Kč&quot;_-;\-* #,##0\ &quot;Kč&quot;_-;_-* &quot;-&quot;??\ &quot;Kč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¥€-2]\ #\ ##,000_);[Red]\([$€-2]\ #\ ##,000\)"/>
  </numFmts>
  <fonts count="7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i/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6"/>
      <color indexed="17"/>
      <name val="Arial"/>
      <family val="2"/>
    </font>
    <font>
      <sz val="14"/>
      <color indexed="17"/>
      <name val="Arial"/>
      <family val="2"/>
    </font>
    <font>
      <sz val="10"/>
      <color indexed="17"/>
      <name val="Arial"/>
      <family val="2"/>
    </font>
    <font>
      <sz val="16"/>
      <color indexed="56"/>
      <name val="Arial"/>
      <family val="2"/>
    </font>
    <font>
      <sz val="14"/>
      <color indexed="40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6"/>
      <color rgb="FF00B050"/>
      <name val="Arial"/>
      <family val="2"/>
    </font>
    <font>
      <sz val="14"/>
      <color rgb="FF00B050"/>
      <name val="Arial"/>
      <family val="2"/>
    </font>
    <font>
      <sz val="10"/>
      <color rgb="FF00B050"/>
      <name val="Arial"/>
      <family val="2"/>
    </font>
    <font>
      <sz val="16"/>
      <color rgb="FF002060"/>
      <name val="Arial"/>
      <family val="2"/>
    </font>
    <font>
      <sz val="14"/>
      <color rgb="FF00B0F0"/>
      <name val="Arial"/>
      <family val="2"/>
    </font>
    <font>
      <sz val="12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0" fillId="0" borderId="0" xfId="0" applyFont="1" applyAlignment="1">
      <alignment/>
    </xf>
    <xf numFmtId="0" fontId="6" fillId="0" borderId="10" xfId="0" applyFont="1" applyBorder="1" applyAlignment="1">
      <alignment shrinkToFit="1"/>
    </xf>
    <xf numFmtId="0" fontId="6" fillId="0" borderId="10" xfId="0" applyFont="1" applyFill="1" applyBorder="1" applyAlignment="1">
      <alignment horizontal="center" shrinkToFit="1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right" shrinkToFit="1"/>
    </xf>
    <xf numFmtId="0" fontId="4" fillId="0" borderId="10" xfId="0" applyFont="1" applyBorder="1" applyAlignment="1">
      <alignment horizontal="center" shrinkToFit="1"/>
    </xf>
    <xf numFmtId="0" fontId="6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61" fillId="0" borderId="19" xfId="0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60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6" fillId="0" borderId="1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 shrinkToFi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" fontId="6" fillId="0" borderId="0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left" wrapText="1"/>
    </xf>
    <xf numFmtId="0" fontId="60" fillId="0" borderId="0" xfId="0" applyFont="1" applyBorder="1" applyAlignment="1">
      <alignment horizontal="right"/>
    </xf>
    <xf numFmtId="0" fontId="60" fillId="0" borderId="0" xfId="0" applyFont="1" applyBorder="1" applyAlignment="1">
      <alignment/>
    </xf>
    <xf numFmtId="0" fontId="4" fillId="0" borderId="20" xfId="0" applyNumberFormat="1" applyFont="1" applyBorder="1" applyAlignment="1">
      <alignment horizontal="center"/>
    </xf>
    <xf numFmtId="0" fontId="10" fillId="0" borderId="20" xfId="0" applyFont="1" applyFill="1" applyBorder="1" applyAlignment="1">
      <alignment/>
    </xf>
    <xf numFmtId="0" fontId="4" fillId="0" borderId="20" xfId="0" applyFont="1" applyBorder="1" applyAlignment="1">
      <alignment/>
    </xf>
    <xf numFmtId="0" fontId="60" fillId="0" borderId="0" xfId="0" applyNumberFormat="1" applyFont="1" applyBorder="1" applyAlignment="1">
      <alignment horizontal="right"/>
    </xf>
    <xf numFmtId="0" fontId="60" fillId="0" borderId="0" xfId="0" applyFont="1" applyFill="1" applyBorder="1" applyAlignment="1">
      <alignment/>
    </xf>
    <xf numFmtId="0" fontId="6" fillId="0" borderId="16" xfId="0" applyFont="1" applyBorder="1" applyAlignment="1">
      <alignment/>
    </xf>
    <xf numFmtId="1" fontId="6" fillId="0" borderId="18" xfId="0" applyNumberFormat="1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4" fillId="0" borderId="13" xfId="0" applyFont="1" applyBorder="1" applyAlignment="1">
      <alignment wrapText="1"/>
    </xf>
    <xf numFmtId="0" fontId="7" fillId="0" borderId="13" xfId="0" applyFont="1" applyFill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8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right"/>
    </xf>
    <xf numFmtId="1" fontId="6" fillId="0" borderId="24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 indent="6"/>
    </xf>
    <xf numFmtId="0" fontId="4" fillId="0" borderId="14" xfId="0" applyFont="1" applyFill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7" xfId="0" applyFont="1" applyFill="1" applyBorder="1" applyAlignment="1">
      <alignment horizontal="right" shrinkToFi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5" fillId="0" borderId="16" xfId="0" applyFont="1" applyBorder="1" applyAlignment="1">
      <alignment/>
    </xf>
    <xf numFmtId="0" fontId="65" fillId="0" borderId="14" xfId="0" applyFont="1" applyFill="1" applyBorder="1" applyAlignment="1">
      <alignment horizontal="right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5" fillId="0" borderId="16" xfId="0" applyFont="1" applyFill="1" applyBorder="1" applyAlignment="1">
      <alignment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8" fillId="0" borderId="10" xfId="0" applyFont="1" applyBorder="1" applyAlignment="1">
      <alignment horizontal="right" shrinkToFit="1"/>
    </xf>
    <xf numFmtId="0" fontId="68" fillId="0" borderId="13" xfId="0" applyFont="1" applyFill="1" applyBorder="1" applyAlignment="1">
      <alignment/>
    </xf>
    <xf numFmtId="0" fontId="68" fillId="0" borderId="10" xfId="0" applyFont="1" applyBorder="1" applyAlignment="1">
      <alignment horizontal="right"/>
    </xf>
    <xf numFmtId="0" fontId="68" fillId="0" borderId="10" xfId="0" applyFont="1" applyFill="1" applyBorder="1" applyAlignment="1">
      <alignment horizontal="right"/>
    </xf>
    <xf numFmtId="0" fontId="65" fillId="0" borderId="25" xfId="0" applyFont="1" applyFill="1" applyBorder="1" applyAlignment="1">
      <alignment/>
    </xf>
    <xf numFmtId="0" fontId="4" fillId="0" borderId="26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69" fillId="0" borderId="0" xfId="0" applyFont="1" applyAlignment="1">
      <alignment/>
    </xf>
    <xf numFmtId="3" fontId="4" fillId="0" borderId="14" xfId="0" applyNumberFormat="1" applyFont="1" applyFill="1" applyBorder="1" applyAlignment="1">
      <alignment/>
    </xf>
    <xf numFmtId="0" fontId="62" fillId="0" borderId="0" xfId="0" applyFont="1" applyAlignment="1">
      <alignment horizontal="left"/>
    </xf>
    <xf numFmtId="0" fontId="62" fillId="0" borderId="27" xfId="0" applyFont="1" applyBorder="1" applyAlignment="1">
      <alignment horizontal="left"/>
    </xf>
    <xf numFmtId="0" fontId="11" fillId="0" borderId="0" xfId="0" applyFont="1" applyAlignment="1">
      <alignment/>
    </xf>
    <xf numFmtId="0" fontId="4" fillId="0" borderId="26" xfId="0" applyFont="1" applyBorder="1" applyAlignment="1">
      <alignment/>
    </xf>
    <xf numFmtId="0" fontId="70" fillId="0" borderId="0" xfId="0" applyFont="1" applyFill="1" applyAlignment="1">
      <alignment/>
    </xf>
    <xf numFmtId="0" fontId="70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8" xfId="0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16" xfId="0" applyNumberFormat="1" applyFont="1" applyFill="1" applyBorder="1" applyAlignment="1">
      <alignment/>
    </xf>
    <xf numFmtId="0" fontId="39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136"/>
  <sheetViews>
    <sheetView tabSelected="1" zoomScale="85" zoomScaleNormal="85" zoomScalePageLayoutView="0" workbookViewId="0" topLeftCell="B1">
      <selection activeCell="AA73" sqref="AA73"/>
    </sheetView>
  </sheetViews>
  <sheetFormatPr defaultColWidth="9.140625" defaultRowHeight="12.75"/>
  <cols>
    <col min="1" max="1" width="39.421875" style="0" customWidth="1"/>
    <col min="2" max="2" width="9.8515625" style="3" customWidth="1"/>
    <col min="3" max="3" width="9.421875" style="3" customWidth="1"/>
    <col min="4" max="4" width="77.8515625" style="3" customWidth="1"/>
    <col min="5" max="5" width="13.421875" style="3" customWidth="1"/>
    <col min="6" max="6" width="10.7109375" style="3" bestFit="1" customWidth="1"/>
    <col min="7" max="7" width="2.00390625" style="65" customWidth="1"/>
    <col min="8" max="8" width="13.421875" style="3" hidden="1" customWidth="1"/>
    <col min="9" max="9" width="10.7109375" style="3" hidden="1" customWidth="1"/>
    <col min="10" max="10" width="2.00390625" style="65" hidden="1" customWidth="1"/>
    <col min="11" max="11" width="13.421875" style="3" hidden="1" customWidth="1"/>
    <col min="12" max="12" width="10.7109375" style="3" hidden="1" customWidth="1"/>
    <col min="13" max="13" width="2.00390625" style="65" hidden="1" customWidth="1"/>
    <col min="14" max="14" width="13.421875" style="3" hidden="1" customWidth="1"/>
    <col min="15" max="15" width="10.7109375" style="3" hidden="1" customWidth="1"/>
    <col min="16" max="16" width="2.00390625" style="65" hidden="1" customWidth="1"/>
    <col min="17" max="17" width="13.421875" style="3" customWidth="1"/>
    <col min="18" max="18" width="10.7109375" style="3" bestFit="1" customWidth="1"/>
    <col min="19" max="19" width="2.00390625" style="65" customWidth="1"/>
    <col min="20" max="20" width="13.421875" style="3" customWidth="1"/>
    <col min="21" max="21" width="10.7109375" style="3" bestFit="1" customWidth="1"/>
    <col min="22" max="31" width="9.140625" style="0" customWidth="1"/>
  </cols>
  <sheetData>
    <row r="1" spans="8:21" ht="20.25" customHeight="1">
      <c r="H1" s="112" t="s">
        <v>127</v>
      </c>
      <c r="I1" s="113"/>
      <c r="K1" s="112" t="s">
        <v>130</v>
      </c>
      <c r="L1" s="113"/>
      <c r="N1" s="112" t="s">
        <v>133</v>
      </c>
      <c r="O1" s="113"/>
      <c r="Q1" s="112" t="s">
        <v>134</v>
      </c>
      <c r="R1" s="113"/>
      <c r="T1" s="112" t="s">
        <v>128</v>
      </c>
      <c r="U1" s="113"/>
    </row>
    <row r="2" spans="3:21" ht="21" customHeight="1" thickBot="1">
      <c r="C2" s="4" t="s">
        <v>126</v>
      </c>
      <c r="E2" s="119">
        <v>2022</v>
      </c>
      <c r="F2" s="120"/>
      <c r="G2" s="9"/>
      <c r="H2" s="114"/>
      <c r="I2" s="114"/>
      <c r="J2" s="9"/>
      <c r="K2" s="114"/>
      <c r="L2" s="114"/>
      <c r="M2" s="9"/>
      <c r="N2" s="114"/>
      <c r="O2" s="114"/>
      <c r="P2" s="9"/>
      <c r="Q2" s="114"/>
      <c r="R2" s="114"/>
      <c r="S2" s="9"/>
      <c r="T2" s="114"/>
      <c r="U2" s="114"/>
    </row>
    <row r="3" spans="3:21" ht="20.25">
      <c r="C3" s="4"/>
      <c r="E3" s="7" t="s">
        <v>23</v>
      </c>
      <c r="F3" s="8" t="s">
        <v>50</v>
      </c>
      <c r="G3" s="9"/>
      <c r="H3" s="7" t="s">
        <v>23</v>
      </c>
      <c r="I3" s="8" t="s">
        <v>50</v>
      </c>
      <c r="J3" s="9"/>
      <c r="K3" s="7" t="s">
        <v>23</v>
      </c>
      <c r="L3" s="8" t="s">
        <v>50</v>
      </c>
      <c r="M3" s="9"/>
      <c r="N3" s="7" t="s">
        <v>23</v>
      </c>
      <c r="O3" s="8" t="s">
        <v>50</v>
      </c>
      <c r="P3" s="9"/>
      <c r="Q3" s="7" t="s">
        <v>23</v>
      </c>
      <c r="R3" s="8" t="s">
        <v>50</v>
      </c>
      <c r="S3" s="9"/>
      <c r="T3" s="7" t="s">
        <v>23</v>
      </c>
      <c r="U3" s="8" t="s">
        <v>50</v>
      </c>
    </row>
    <row r="4" spans="2:21" ht="21" thickBot="1">
      <c r="B4" s="10" t="s">
        <v>48</v>
      </c>
      <c r="C4" s="11" t="s">
        <v>47</v>
      </c>
      <c r="D4" s="5" t="s">
        <v>49</v>
      </c>
      <c r="E4" s="71" t="s">
        <v>4</v>
      </c>
      <c r="F4" s="72" t="s">
        <v>4</v>
      </c>
      <c r="G4" s="9"/>
      <c r="H4" s="71" t="s">
        <v>4</v>
      </c>
      <c r="I4" s="72" t="s">
        <v>4</v>
      </c>
      <c r="J4" s="9"/>
      <c r="K4" s="71" t="s">
        <v>4</v>
      </c>
      <c r="L4" s="72" t="s">
        <v>4</v>
      </c>
      <c r="M4" s="9"/>
      <c r="N4" s="71" t="s">
        <v>4</v>
      </c>
      <c r="O4" s="72" t="s">
        <v>4</v>
      </c>
      <c r="P4" s="9"/>
      <c r="Q4" s="71" t="s">
        <v>4</v>
      </c>
      <c r="R4" s="72" t="s">
        <v>4</v>
      </c>
      <c r="S4" s="9"/>
      <c r="T4" s="71" t="s">
        <v>4</v>
      </c>
      <c r="U4" s="72" t="s">
        <v>4</v>
      </c>
    </row>
    <row r="5" spans="2:21" ht="20.25">
      <c r="B5" s="12"/>
      <c r="C5" s="12">
        <v>1111</v>
      </c>
      <c r="D5" s="12" t="s">
        <v>66</v>
      </c>
      <c r="E5" s="69">
        <v>3600</v>
      </c>
      <c r="F5" s="70"/>
      <c r="G5" s="64"/>
      <c r="H5" s="69"/>
      <c r="I5" s="70"/>
      <c r="J5" s="64"/>
      <c r="K5" s="69"/>
      <c r="L5" s="70"/>
      <c r="M5" s="64"/>
      <c r="N5" s="69"/>
      <c r="O5" s="70"/>
      <c r="P5" s="64"/>
      <c r="Q5" s="69"/>
      <c r="R5" s="70"/>
      <c r="S5" s="64"/>
      <c r="T5" s="69">
        <f aca="true" t="shared" si="0" ref="T5:T18">SUM(E5,H5)</f>
        <v>3600</v>
      </c>
      <c r="U5" s="70"/>
    </row>
    <row r="6" spans="2:21" ht="20.25">
      <c r="B6" s="12"/>
      <c r="C6" s="12">
        <v>1112</v>
      </c>
      <c r="D6" s="12" t="s">
        <v>67</v>
      </c>
      <c r="E6" s="28">
        <v>160</v>
      </c>
      <c r="F6" s="14"/>
      <c r="G6" s="64"/>
      <c r="H6" s="28"/>
      <c r="I6" s="14"/>
      <c r="J6" s="64"/>
      <c r="K6" s="28"/>
      <c r="L6" s="14"/>
      <c r="M6" s="64"/>
      <c r="N6" s="28"/>
      <c r="O6" s="14"/>
      <c r="P6" s="64"/>
      <c r="Q6" s="28"/>
      <c r="R6" s="14"/>
      <c r="S6" s="64"/>
      <c r="T6" s="69">
        <f t="shared" si="0"/>
        <v>160</v>
      </c>
      <c r="U6" s="14"/>
    </row>
    <row r="7" spans="2:21" ht="20.25">
      <c r="B7" s="12"/>
      <c r="C7" s="12">
        <v>1113</v>
      </c>
      <c r="D7" s="12" t="s">
        <v>68</v>
      </c>
      <c r="E7" s="28">
        <v>600</v>
      </c>
      <c r="F7" s="14"/>
      <c r="G7" s="64"/>
      <c r="H7" s="28"/>
      <c r="I7" s="14"/>
      <c r="J7" s="64"/>
      <c r="K7" s="28"/>
      <c r="L7" s="14"/>
      <c r="M7" s="64"/>
      <c r="N7" s="28"/>
      <c r="O7" s="14"/>
      <c r="P7" s="64"/>
      <c r="Q7" s="28"/>
      <c r="R7" s="14"/>
      <c r="S7" s="64"/>
      <c r="T7" s="69">
        <f t="shared" si="0"/>
        <v>600</v>
      </c>
      <c r="U7" s="14"/>
    </row>
    <row r="8" spans="2:21" ht="20.25">
      <c r="B8" s="12"/>
      <c r="C8" s="12">
        <v>1121</v>
      </c>
      <c r="D8" s="12" t="s">
        <v>24</v>
      </c>
      <c r="E8" s="28">
        <v>4600</v>
      </c>
      <c r="F8" s="14"/>
      <c r="G8" s="64"/>
      <c r="H8" s="28"/>
      <c r="I8" s="14"/>
      <c r="J8" s="64"/>
      <c r="K8" s="28"/>
      <c r="L8" s="14"/>
      <c r="M8" s="64"/>
      <c r="N8" s="28"/>
      <c r="O8" s="14"/>
      <c r="P8" s="64"/>
      <c r="Q8" s="28"/>
      <c r="R8" s="14"/>
      <c r="S8" s="64"/>
      <c r="T8" s="69">
        <f t="shared" si="0"/>
        <v>4600</v>
      </c>
      <c r="U8" s="14"/>
    </row>
    <row r="9" spans="2:22" ht="20.25">
      <c r="B9" s="12"/>
      <c r="C9" s="12">
        <v>1122</v>
      </c>
      <c r="D9" s="12" t="s">
        <v>25</v>
      </c>
      <c r="E9" s="28">
        <v>0</v>
      </c>
      <c r="F9" s="14"/>
      <c r="G9" s="64"/>
      <c r="H9" s="28"/>
      <c r="I9" s="14"/>
      <c r="J9" s="64"/>
      <c r="K9" s="28"/>
      <c r="L9" s="14"/>
      <c r="M9" s="64"/>
      <c r="N9" s="28"/>
      <c r="O9" s="14"/>
      <c r="P9" s="64"/>
      <c r="Q9" s="28">
        <v>106</v>
      </c>
      <c r="R9" s="14"/>
      <c r="S9" s="64"/>
      <c r="T9" s="69">
        <f>SUM(Q9)</f>
        <v>106</v>
      </c>
      <c r="U9" s="14"/>
      <c r="V9" s="108" t="s">
        <v>136</v>
      </c>
    </row>
    <row r="10" spans="2:21" ht="20.25">
      <c r="B10" s="12"/>
      <c r="C10" s="12">
        <v>1211</v>
      </c>
      <c r="D10" s="12" t="s">
        <v>42</v>
      </c>
      <c r="E10" s="28">
        <v>13000</v>
      </c>
      <c r="F10" s="14"/>
      <c r="G10" s="64"/>
      <c r="H10" s="28"/>
      <c r="I10" s="14"/>
      <c r="J10" s="64"/>
      <c r="K10" s="28"/>
      <c r="L10" s="14"/>
      <c r="M10" s="64"/>
      <c r="N10" s="28"/>
      <c r="O10" s="14"/>
      <c r="P10" s="64"/>
      <c r="Q10" s="28"/>
      <c r="R10" s="14"/>
      <c r="S10" s="64"/>
      <c r="T10" s="69">
        <f t="shared" si="0"/>
        <v>13000</v>
      </c>
      <c r="U10" s="14"/>
    </row>
    <row r="11" spans="2:21" ht="20.25">
      <c r="B11" s="12"/>
      <c r="C11" s="12">
        <v>1334</v>
      </c>
      <c r="D11" s="12" t="s">
        <v>69</v>
      </c>
      <c r="E11" s="28">
        <v>2</v>
      </c>
      <c r="F11" s="14"/>
      <c r="G11" s="64"/>
      <c r="H11" s="28"/>
      <c r="I11" s="14"/>
      <c r="J11" s="64"/>
      <c r="K11" s="28"/>
      <c r="L11" s="14"/>
      <c r="M11" s="64"/>
      <c r="N11" s="28"/>
      <c r="O11" s="14"/>
      <c r="P11" s="64"/>
      <c r="Q11" s="28"/>
      <c r="R11" s="14"/>
      <c r="S11" s="64"/>
      <c r="T11" s="69">
        <f t="shared" si="0"/>
        <v>2</v>
      </c>
      <c r="U11" s="14"/>
    </row>
    <row r="12" spans="2:21" ht="20.25">
      <c r="B12" s="12"/>
      <c r="C12" s="12">
        <v>1335</v>
      </c>
      <c r="D12" s="12" t="s">
        <v>107</v>
      </c>
      <c r="E12" s="28">
        <v>17</v>
      </c>
      <c r="F12" s="14"/>
      <c r="G12" s="64"/>
      <c r="H12" s="28"/>
      <c r="I12" s="14"/>
      <c r="J12" s="64"/>
      <c r="K12" s="28"/>
      <c r="L12" s="14"/>
      <c r="M12" s="64"/>
      <c r="N12" s="28"/>
      <c r="O12" s="14"/>
      <c r="P12" s="64"/>
      <c r="Q12" s="28"/>
      <c r="R12" s="14"/>
      <c r="S12" s="64"/>
      <c r="T12" s="69">
        <f t="shared" si="0"/>
        <v>17</v>
      </c>
      <c r="U12" s="14"/>
    </row>
    <row r="13" spans="2:21" ht="19.5" customHeight="1">
      <c r="B13" s="12"/>
      <c r="C13" s="12">
        <v>1345</v>
      </c>
      <c r="D13" s="12" t="s">
        <v>70</v>
      </c>
      <c r="E13" s="28">
        <v>861</v>
      </c>
      <c r="F13" s="14"/>
      <c r="G13" s="64"/>
      <c r="H13" s="28"/>
      <c r="I13" s="14"/>
      <c r="J13" s="64"/>
      <c r="K13" s="28"/>
      <c r="L13" s="14"/>
      <c r="M13" s="64"/>
      <c r="N13" s="28"/>
      <c r="O13" s="14"/>
      <c r="P13" s="64"/>
      <c r="Q13" s="28"/>
      <c r="R13" s="14"/>
      <c r="S13" s="64"/>
      <c r="T13" s="69">
        <f t="shared" si="0"/>
        <v>861</v>
      </c>
      <c r="U13" s="14"/>
    </row>
    <row r="14" spans="2:21" ht="20.25">
      <c r="B14" s="12"/>
      <c r="C14" s="12">
        <v>1341</v>
      </c>
      <c r="D14" s="12" t="s">
        <v>26</v>
      </c>
      <c r="E14" s="28">
        <v>30</v>
      </c>
      <c r="F14" s="14"/>
      <c r="G14" s="64"/>
      <c r="H14" s="28"/>
      <c r="I14" s="14"/>
      <c r="J14" s="64"/>
      <c r="K14" s="28"/>
      <c r="L14" s="14"/>
      <c r="M14" s="64"/>
      <c r="N14" s="28"/>
      <c r="O14" s="14"/>
      <c r="P14" s="64"/>
      <c r="Q14" s="28"/>
      <c r="R14" s="14"/>
      <c r="S14" s="64"/>
      <c r="T14" s="69">
        <f t="shared" si="0"/>
        <v>30</v>
      </c>
      <c r="U14" s="14"/>
    </row>
    <row r="15" spans="2:21" ht="20.25">
      <c r="B15" s="12"/>
      <c r="C15" s="15">
        <v>1343</v>
      </c>
      <c r="D15" s="15" t="s">
        <v>27</v>
      </c>
      <c r="E15" s="28">
        <v>20</v>
      </c>
      <c r="F15" s="14"/>
      <c r="G15" s="64"/>
      <c r="H15" s="28"/>
      <c r="I15" s="14"/>
      <c r="J15" s="64"/>
      <c r="K15" s="28"/>
      <c r="L15" s="14"/>
      <c r="M15" s="64"/>
      <c r="N15" s="28">
        <v>2</v>
      </c>
      <c r="O15" s="14"/>
      <c r="P15" s="64"/>
      <c r="Q15" s="28"/>
      <c r="R15" s="14"/>
      <c r="S15" s="64"/>
      <c r="T15" s="69">
        <f>SUM(E15,N15)</f>
        <v>22</v>
      </c>
      <c r="U15" s="14"/>
    </row>
    <row r="16" spans="2:27" ht="20.25">
      <c r="B16" s="12"/>
      <c r="C16" s="12">
        <v>1361</v>
      </c>
      <c r="D16" s="12" t="s">
        <v>28</v>
      </c>
      <c r="E16" s="28">
        <v>30</v>
      </c>
      <c r="F16" s="14"/>
      <c r="G16" s="64"/>
      <c r="H16" s="28"/>
      <c r="I16" s="14"/>
      <c r="J16" s="64"/>
      <c r="K16" s="28"/>
      <c r="L16" s="14"/>
      <c r="M16" s="64"/>
      <c r="N16" s="28"/>
      <c r="O16" s="14"/>
      <c r="P16" s="64"/>
      <c r="Q16" s="28"/>
      <c r="R16" s="14"/>
      <c r="S16" s="64"/>
      <c r="T16" s="69">
        <f t="shared" si="0"/>
        <v>30</v>
      </c>
      <c r="U16" s="14"/>
      <c r="AA16" t="s">
        <v>3</v>
      </c>
    </row>
    <row r="17" spans="2:21" ht="20.25">
      <c r="B17" s="12"/>
      <c r="C17" s="12">
        <v>1381</v>
      </c>
      <c r="D17" s="12" t="s">
        <v>61</v>
      </c>
      <c r="E17" s="28">
        <v>180</v>
      </c>
      <c r="F17" s="14"/>
      <c r="G17" s="64"/>
      <c r="H17" s="28"/>
      <c r="I17" s="14"/>
      <c r="J17" s="64"/>
      <c r="K17" s="28"/>
      <c r="L17" s="14"/>
      <c r="M17" s="64"/>
      <c r="N17" s="28"/>
      <c r="O17" s="14"/>
      <c r="P17" s="64"/>
      <c r="Q17" s="28"/>
      <c r="R17" s="14"/>
      <c r="S17" s="64"/>
      <c r="T17" s="69">
        <f t="shared" si="0"/>
        <v>180</v>
      </c>
      <c r="U17" s="14"/>
    </row>
    <row r="18" spans="2:21" ht="20.25">
      <c r="B18" s="12"/>
      <c r="C18" s="12">
        <v>1511</v>
      </c>
      <c r="D18" s="12" t="s">
        <v>29</v>
      </c>
      <c r="E18" s="28">
        <v>970</v>
      </c>
      <c r="F18" s="14"/>
      <c r="G18" s="64"/>
      <c r="H18" s="28"/>
      <c r="I18" s="14"/>
      <c r="J18" s="64"/>
      <c r="K18" s="28"/>
      <c r="L18" s="14"/>
      <c r="M18" s="64"/>
      <c r="N18" s="28"/>
      <c r="O18" s="14"/>
      <c r="P18" s="64"/>
      <c r="Q18" s="28"/>
      <c r="R18" s="14"/>
      <c r="S18" s="64"/>
      <c r="T18" s="69">
        <f t="shared" si="0"/>
        <v>970</v>
      </c>
      <c r="U18" s="14"/>
    </row>
    <row r="19" spans="2:21" ht="20.25">
      <c r="B19" s="12"/>
      <c r="C19" s="12"/>
      <c r="D19" s="17" t="s">
        <v>30</v>
      </c>
      <c r="E19" s="62">
        <f>SUM(E5:E18)</f>
        <v>24070</v>
      </c>
      <c r="F19" s="14"/>
      <c r="G19" s="64"/>
      <c r="H19" s="62">
        <f>SUM(H5:H18)</f>
        <v>0</v>
      </c>
      <c r="I19" s="73">
        <f>SUM(I5:I18)</f>
        <v>0</v>
      </c>
      <c r="J19" s="64"/>
      <c r="K19" s="62">
        <f>SUM(K5:K18)</f>
        <v>0</v>
      </c>
      <c r="L19" s="73">
        <f>SUM(L5:L18)</f>
        <v>0</v>
      </c>
      <c r="M19" s="64"/>
      <c r="N19" s="62">
        <f>SUM(N5:N18)</f>
        <v>2</v>
      </c>
      <c r="O19" s="73">
        <f>SUM(O5:O18)</f>
        <v>0</v>
      </c>
      <c r="P19" s="64"/>
      <c r="Q19" s="62">
        <f>SUM(Q5:Q18)</f>
        <v>106</v>
      </c>
      <c r="R19" s="73">
        <f>SUM(R5:R18)</f>
        <v>0</v>
      </c>
      <c r="S19" s="64"/>
      <c r="T19" s="62">
        <f>SUM(T5:T18)</f>
        <v>24178</v>
      </c>
      <c r="U19" s="73">
        <f>SUM(U5:U18)</f>
        <v>0</v>
      </c>
    </row>
    <row r="20" spans="2:22" ht="20.25">
      <c r="B20" s="12"/>
      <c r="C20" s="15">
        <v>4111</v>
      </c>
      <c r="D20" s="15" t="s">
        <v>71</v>
      </c>
      <c r="E20" s="28">
        <v>0</v>
      </c>
      <c r="F20" s="14"/>
      <c r="G20" s="64"/>
      <c r="H20" s="28">
        <v>92</v>
      </c>
      <c r="I20" s="14"/>
      <c r="J20" s="64"/>
      <c r="K20" s="28"/>
      <c r="L20" s="14"/>
      <c r="M20" s="64"/>
      <c r="N20" s="28"/>
      <c r="O20" s="14"/>
      <c r="P20" s="64"/>
      <c r="Q20" s="28">
        <v>3</v>
      </c>
      <c r="R20" s="14"/>
      <c r="S20" s="64"/>
      <c r="T20" s="28">
        <f>SUM(E20,H20,Q20)</f>
        <v>95</v>
      </c>
      <c r="U20" s="14"/>
      <c r="V20" s="108" t="s">
        <v>137</v>
      </c>
    </row>
    <row r="21" spans="2:21" ht="20.25" customHeight="1" hidden="1">
      <c r="B21" s="12"/>
      <c r="C21" s="15">
        <v>4112</v>
      </c>
      <c r="D21" s="15" t="s">
        <v>38</v>
      </c>
      <c r="E21" s="28"/>
      <c r="F21" s="14"/>
      <c r="G21" s="64"/>
      <c r="H21" s="28"/>
      <c r="I21" s="14"/>
      <c r="J21" s="64"/>
      <c r="K21" s="28"/>
      <c r="L21" s="14"/>
      <c r="M21" s="64"/>
      <c r="N21" s="28"/>
      <c r="O21" s="14"/>
      <c r="P21" s="64"/>
      <c r="Q21" s="28"/>
      <c r="R21" s="14"/>
      <c r="S21" s="64"/>
      <c r="T21" s="28">
        <f>SUM(E21,H21)</f>
        <v>0</v>
      </c>
      <c r="U21" s="14"/>
    </row>
    <row r="22" spans="2:21" ht="20.25">
      <c r="B22" s="12"/>
      <c r="C22" s="15">
        <v>4112</v>
      </c>
      <c r="D22" s="15" t="s">
        <v>37</v>
      </c>
      <c r="E22" s="28">
        <v>572</v>
      </c>
      <c r="F22" s="14"/>
      <c r="G22" s="64"/>
      <c r="H22" s="28"/>
      <c r="I22" s="14"/>
      <c r="J22" s="64"/>
      <c r="K22" s="28"/>
      <c r="L22" s="14"/>
      <c r="M22" s="64"/>
      <c r="N22" s="28"/>
      <c r="O22" s="14"/>
      <c r="P22" s="64"/>
      <c r="Q22" s="28"/>
      <c r="R22" s="14"/>
      <c r="S22" s="64"/>
      <c r="T22" s="28">
        <f>SUM(E22,H22)</f>
        <v>572</v>
      </c>
      <c r="U22" s="14"/>
    </row>
    <row r="23" spans="2:21" ht="20.25" customHeight="1" hidden="1">
      <c r="B23" s="12"/>
      <c r="C23" s="15">
        <v>4113</v>
      </c>
      <c r="D23" s="15" t="s">
        <v>32</v>
      </c>
      <c r="E23" s="28"/>
      <c r="F23" s="14"/>
      <c r="G23" s="64"/>
      <c r="H23" s="28"/>
      <c r="I23" s="14"/>
      <c r="J23" s="64"/>
      <c r="K23" s="28"/>
      <c r="L23" s="14"/>
      <c r="M23" s="64"/>
      <c r="N23" s="28"/>
      <c r="O23" s="14"/>
      <c r="P23" s="64"/>
      <c r="Q23" s="28"/>
      <c r="R23" s="14"/>
      <c r="S23" s="64"/>
      <c r="T23" s="28">
        <f>SUM(E23,H23)</f>
        <v>0</v>
      </c>
      <c r="U23" s="14"/>
    </row>
    <row r="24" spans="2:22" ht="20.25">
      <c r="B24" s="12"/>
      <c r="C24" s="15">
        <v>4116</v>
      </c>
      <c r="D24" s="15" t="s">
        <v>34</v>
      </c>
      <c r="E24" s="28">
        <v>0</v>
      </c>
      <c r="F24" s="14"/>
      <c r="G24" s="64"/>
      <c r="H24" s="28"/>
      <c r="I24" s="14"/>
      <c r="J24" s="64"/>
      <c r="K24" s="28">
        <v>48</v>
      </c>
      <c r="L24" s="14"/>
      <c r="M24" s="64"/>
      <c r="N24" s="28"/>
      <c r="O24" s="14"/>
      <c r="P24" s="64"/>
      <c r="Q24" s="28">
        <v>47</v>
      </c>
      <c r="R24" s="14"/>
      <c r="S24" s="64"/>
      <c r="T24" s="28">
        <f>SUM(K24,Q24)</f>
        <v>95</v>
      </c>
      <c r="U24" s="14"/>
      <c r="V24" s="108" t="s">
        <v>144</v>
      </c>
    </row>
    <row r="25" spans="2:21" ht="20.25" customHeight="1" hidden="1">
      <c r="B25" s="12"/>
      <c r="C25" s="15">
        <v>4121</v>
      </c>
      <c r="D25" s="15" t="s">
        <v>35</v>
      </c>
      <c r="E25" s="28"/>
      <c r="F25" s="14"/>
      <c r="G25" s="64"/>
      <c r="H25" s="28"/>
      <c r="I25" s="14"/>
      <c r="J25" s="64"/>
      <c r="K25" s="28"/>
      <c r="L25" s="14"/>
      <c r="M25" s="64"/>
      <c r="N25" s="28"/>
      <c r="O25" s="14"/>
      <c r="P25" s="64"/>
      <c r="Q25" s="28"/>
      <c r="R25" s="14"/>
      <c r="S25" s="64"/>
      <c r="T25" s="28">
        <f>SUM(E25,H25)</f>
        <v>0</v>
      </c>
      <c r="U25" s="14"/>
    </row>
    <row r="26" spans="2:21" ht="20.25" customHeight="1" hidden="1">
      <c r="B26" s="12"/>
      <c r="C26" s="15">
        <v>4122</v>
      </c>
      <c r="D26" s="15" t="s">
        <v>36</v>
      </c>
      <c r="E26" s="28"/>
      <c r="F26" s="14"/>
      <c r="G26" s="64"/>
      <c r="H26" s="28"/>
      <c r="I26" s="14"/>
      <c r="J26" s="64"/>
      <c r="K26" s="28"/>
      <c r="L26" s="14"/>
      <c r="M26" s="64"/>
      <c r="N26" s="28"/>
      <c r="O26" s="14"/>
      <c r="P26" s="64"/>
      <c r="Q26" s="28"/>
      <c r="R26" s="14"/>
      <c r="S26" s="64"/>
      <c r="T26" s="28">
        <f>SUM(E26,H26)</f>
        <v>0</v>
      </c>
      <c r="U26" s="14"/>
    </row>
    <row r="27" spans="2:21" ht="20.25">
      <c r="B27" s="12"/>
      <c r="C27" s="15">
        <v>4121</v>
      </c>
      <c r="D27" s="15" t="s">
        <v>89</v>
      </c>
      <c r="E27" s="28">
        <v>37</v>
      </c>
      <c r="F27" s="14"/>
      <c r="G27" s="64"/>
      <c r="H27" s="28"/>
      <c r="I27" s="14"/>
      <c r="J27" s="64"/>
      <c r="K27" s="28"/>
      <c r="L27" s="14"/>
      <c r="M27" s="64"/>
      <c r="N27" s="28"/>
      <c r="O27" s="14"/>
      <c r="P27" s="64"/>
      <c r="Q27" s="28"/>
      <c r="R27" s="14"/>
      <c r="S27" s="64"/>
      <c r="T27" s="28">
        <f>SUM(E27,H27)</f>
        <v>37</v>
      </c>
      <c r="U27" s="14"/>
    </row>
    <row r="28" spans="2:22" ht="20.25">
      <c r="B28" s="12"/>
      <c r="C28" s="15">
        <v>4122</v>
      </c>
      <c r="D28" s="15" t="s">
        <v>45</v>
      </c>
      <c r="E28" s="28">
        <v>0</v>
      </c>
      <c r="F28" s="14"/>
      <c r="G28" s="64"/>
      <c r="H28" s="28"/>
      <c r="I28" s="14"/>
      <c r="J28" s="64"/>
      <c r="K28" s="28"/>
      <c r="L28" s="14"/>
      <c r="M28" s="64"/>
      <c r="N28" s="28"/>
      <c r="O28" s="14"/>
      <c r="P28" s="64"/>
      <c r="Q28" s="28">
        <v>8</v>
      </c>
      <c r="R28" s="14"/>
      <c r="S28" s="64"/>
      <c r="T28" s="28">
        <f>SUM(Q28)</f>
        <v>8</v>
      </c>
      <c r="U28" s="14"/>
      <c r="V28" s="108" t="s">
        <v>138</v>
      </c>
    </row>
    <row r="29" spans="2:21" ht="20.25">
      <c r="B29" s="12"/>
      <c r="C29" s="15">
        <v>4216</v>
      </c>
      <c r="D29" s="15" t="s">
        <v>106</v>
      </c>
      <c r="E29" s="28">
        <v>0</v>
      </c>
      <c r="F29" s="14"/>
      <c r="G29" s="64"/>
      <c r="H29" s="28"/>
      <c r="I29" s="14"/>
      <c r="J29" s="64"/>
      <c r="K29" s="28"/>
      <c r="L29" s="14"/>
      <c r="M29" s="64"/>
      <c r="N29" s="28"/>
      <c r="O29" s="14"/>
      <c r="P29" s="64"/>
      <c r="Q29" s="28"/>
      <c r="R29" s="14"/>
      <c r="S29" s="64"/>
      <c r="T29" s="28">
        <f>SUM(E29,H29)</f>
        <v>0</v>
      </c>
      <c r="U29" s="14"/>
    </row>
    <row r="30" spans="2:21" ht="21" thickBot="1">
      <c r="B30" s="12"/>
      <c r="C30" s="15"/>
      <c r="D30" s="19" t="s">
        <v>33</v>
      </c>
      <c r="E30" s="32">
        <f>SUM(E20:E29)</f>
        <v>609</v>
      </c>
      <c r="F30" s="63"/>
      <c r="G30" s="64"/>
      <c r="H30" s="32">
        <f>SUM(H20:H29)</f>
        <v>92</v>
      </c>
      <c r="I30" s="63">
        <f>SUM(I20:I29)</f>
        <v>0</v>
      </c>
      <c r="J30" s="64"/>
      <c r="K30" s="32">
        <f>SUM(K20:K29)</f>
        <v>48</v>
      </c>
      <c r="L30" s="63">
        <f>SUM(L20:L29)</f>
        <v>0</v>
      </c>
      <c r="M30" s="64"/>
      <c r="N30" s="32">
        <f>SUM(N20:N29)</f>
        <v>0</v>
      </c>
      <c r="O30" s="63">
        <f>SUM(O20:O29)</f>
        <v>0</v>
      </c>
      <c r="P30" s="64"/>
      <c r="Q30" s="32">
        <f>SUM(Q20:Q29)</f>
        <v>58</v>
      </c>
      <c r="R30" s="63">
        <f>SUM(R20:R29)</f>
        <v>0</v>
      </c>
      <c r="S30" s="64"/>
      <c r="T30" s="32">
        <f>SUM(T20:T29)</f>
        <v>807</v>
      </c>
      <c r="U30" s="63">
        <f>SUM(U20:U29)</f>
        <v>0</v>
      </c>
    </row>
    <row r="31" spans="2:19" ht="9" customHeight="1" thickBot="1">
      <c r="B31" s="21"/>
      <c r="C31" s="22"/>
      <c r="D31" s="23"/>
      <c r="G31" s="64"/>
      <c r="J31" s="64"/>
      <c r="M31" s="64"/>
      <c r="P31" s="64"/>
      <c r="S31" s="64"/>
    </row>
    <row r="32" spans="2:21" ht="20.25">
      <c r="B32" s="12"/>
      <c r="C32" s="15"/>
      <c r="D32" s="20" t="s">
        <v>56</v>
      </c>
      <c r="E32" s="24"/>
      <c r="F32" s="25"/>
      <c r="G32" s="64"/>
      <c r="H32" s="24"/>
      <c r="I32" s="25"/>
      <c r="J32" s="64"/>
      <c r="K32" s="24"/>
      <c r="L32" s="25"/>
      <c r="M32" s="64"/>
      <c r="N32" s="24"/>
      <c r="O32" s="25"/>
      <c r="P32" s="64"/>
      <c r="Q32" s="24"/>
      <c r="R32" s="25"/>
      <c r="S32" s="64"/>
      <c r="T32" s="24"/>
      <c r="U32" s="25"/>
    </row>
    <row r="33" spans="2:22" ht="20.25">
      <c r="B33" s="12">
        <v>1032</v>
      </c>
      <c r="C33" s="12"/>
      <c r="D33" s="13" t="s">
        <v>44</v>
      </c>
      <c r="E33" s="26">
        <v>1786</v>
      </c>
      <c r="F33" s="27">
        <v>800</v>
      </c>
      <c r="G33" s="64"/>
      <c r="H33" s="26"/>
      <c r="I33" s="27">
        <v>5</v>
      </c>
      <c r="J33" s="64"/>
      <c r="K33" s="26"/>
      <c r="L33" s="27"/>
      <c r="M33" s="64"/>
      <c r="N33" s="26"/>
      <c r="O33" s="27"/>
      <c r="P33" s="64"/>
      <c r="Q33" s="26"/>
      <c r="R33" s="27"/>
      <c r="S33" s="64"/>
      <c r="T33" s="26">
        <f>SUM(E33,H33)</f>
        <v>1786</v>
      </c>
      <c r="U33" s="27">
        <f>SUM(F33,I33)</f>
        <v>805</v>
      </c>
      <c r="V33" s="108"/>
    </row>
    <row r="34" spans="2:22" ht="21.75" customHeight="1">
      <c r="B34" s="12">
        <v>2212</v>
      </c>
      <c r="C34" s="12"/>
      <c r="D34" s="13" t="s">
        <v>72</v>
      </c>
      <c r="E34" s="28">
        <v>4</v>
      </c>
      <c r="F34" s="14">
        <v>670</v>
      </c>
      <c r="G34" s="64"/>
      <c r="H34" s="28"/>
      <c r="I34" s="14"/>
      <c r="J34" s="64"/>
      <c r="K34" s="28"/>
      <c r="L34" s="14">
        <v>10</v>
      </c>
      <c r="M34" s="64"/>
      <c r="N34" s="28"/>
      <c r="O34" s="14"/>
      <c r="P34" s="64"/>
      <c r="Q34" s="28"/>
      <c r="R34" s="14"/>
      <c r="S34" s="64"/>
      <c r="T34" s="26">
        <f aca="true" t="shared" si="1" ref="T34:T77">SUM(E34,H34)</f>
        <v>4</v>
      </c>
      <c r="U34" s="27">
        <f>SUM(F34,I34,L34)</f>
        <v>680</v>
      </c>
      <c r="V34" s="108"/>
    </row>
    <row r="35" spans="2:22" ht="20.25">
      <c r="B35" s="12">
        <v>2219</v>
      </c>
      <c r="C35" s="12"/>
      <c r="D35" s="13" t="s">
        <v>6</v>
      </c>
      <c r="E35" s="28">
        <v>0</v>
      </c>
      <c r="F35" s="27">
        <v>1232</v>
      </c>
      <c r="G35" s="64"/>
      <c r="H35" s="28"/>
      <c r="I35" s="27">
        <v>250</v>
      </c>
      <c r="J35" s="64"/>
      <c r="K35" s="28"/>
      <c r="L35" s="27"/>
      <c r="M35" s="64"/>
      <c r="N35" s="28"/>
      <c r="O35" s="27"/>
      <c r="P35" s="64"/>
      <c r="Q35" s="28"/>
      <c r="R35" s="27"/>
      <c r="S35" s="64"/>
      <c r="T35" s="26">
        <f t="shared" si="1"/>
        <v>0</v>
      </c>
      <c r="U35" s="27">
        <f>SUM(F35,I35)</f>
        <v>1482</v>
      </c>
      <c r="V35" s="108"/>
    </row>
    <row r="36" spans="2:22" ht="20.25">
      <c r="B36" s="12">
        <v>2221</v>
      </c>
      <c r="C36" s="12"/>
      <c r="D36" s="13" t="s">
        <v>31</v>
      </c>
      <c r="E36" s="26">
        <v>0</v>
      </c>
      <c r="F36" s="27">
        <v>15</v>
      </c>
      <c r="G36" s="64"/>
      <c r="H36" s="26"/>
      <c r="I36" s="27"/>
      <c r="J36" s="64"/>
      <c r="K36" s="26"/>
      <c r="L36" s="27">
        <v>10</v>
      </c>
      <c r="M36" s="64"/>
      <c r="N36" s="26"/>
      <c r="O36" s="27"/>
      <c r="P36" s="64"/>
      <c r="Q36" s="26"/>
      <c r="R36" s="27"/>
      <c r="S36" s="64"/>
      <c r="T36" s="26">
        <f t="shared" si="1"/>
        <v>0</v>
      </c>
      <c r="U36" s="27">
        <f>SUM(F36,I36,L36)</f>
        <v>25</v>
      </c>
      <c r="V36" s="108"/>
    </row>
    <row r="37" spans="2:21" ht="20.25">
      <c r="B37" s="12">
        <v>2229</v>
      </c>
      <c r="C37" s="12"/>
      <c r="D37" s="13" t="s">
        <v>7</v>
      </c>
      <c r="E37" s="26">
        <v>0</v>
      </c>
      <c r="F37" s="27">
        <v>10</v>
      </c>
      <c r="G37" s="64"/>
      <c r="H37" s="26"/>
      <c r="I37" s="27"/>
      <c r="J37" s="64"/>
      <c r="K37" s="26"/>
      <c r="L37" s="27"/>
      <c r="M37" s="64"/>
      <c r="N37" s="26"/>
      <c r="O37" s="27"/>
      <c r="P37" s="64"/>
      <c r="Q37" s="26"/>
      <c r="R37" s="27"/>
      <c r="S37" s="64"/>
      <c r="T37" s="26">
        <f t="shared" si="1"/>
        <v>0</v>
      </c>
      <c r="U37" s="27">
        <f aca="true" t="shared" si="2" ref="U37:U47">SUM(F37,I37)</f>
        <v>10</v>
      </c>
    </row>
    <row r="38" spans="2:21" ht="20.25">
      <c r="B38" s="12">
        <v>2292</v>
      </c>
      <c r="C38" s="12"/>
      <c r="D38" s="13" t="s">
        <v>91</v>
      </c>
      <c r="E38" s="26">
        <v>0</v>
      </c>
      <c r="F38" s="27">
        <v>146</v>
      </c>
      <c r="G38" s="64"/>
      <c r="H38" s="26"/>
      <c r="I38" s="27"/>
      <c r="J38" s="64"/>
      <c r="K38" s="26"/>
      <c r="L38" s="27"/>
      <c r="M38" s="64"/>
      <c r="N38" s="26"/>
      <c r="O38" s="27"/>
      <c r="P38" s="64"/>
      <c r="Q38" s="26"/>
      <c r="R38" s="27"/>
      <c r="S38" s="64"/>
      <c r="T38" s="26">
        <f t="shared" si="1"/>
        <v>0</v>
      </c>
      <c r="U38" s="27">
        <f t="shared" si="2"/>
        <v>146</v>
      </c>
    </row>
    <row r="39" spans="2:21" ht="18.75" customHeight="1">
      <c r="B39" s="12">
        <v>2321</v>
      </c>
      <c r="C39" s="12"/>
      <c r="D39" s="13" t="s">
        <v>8</v>
      </c>
      <c r="E39" s="26">
        <v>0</v>
      </c>
      <c r="F39" s="27">
        <v>50</v>
      </c>
      <c r="G39" s="64"/>
      <c r="H39" s="26"/>
      <c r="I39" s="27"/>
      <c r="J39" s="64"/>
      <c r="K39" s="26"/>
      <c r="L39" s="27"/>
      <c r="M39" s="64"/>
      <c r="N39" s="26"/>
      <c r="O39" s="27"/>
      <c r="P39" s="64"/>
      <c r="Q39" s="26"/>
      <c r="R39" s="27"/>
      <c r="S39" s="64"/>
      <c r="T39" s="26">
        <f t="shared" si="1"/>
        <v>0</v>
      </c>
      <c r="U39" s="27">
        <f t="shared" si="2"/>
        <v>50</v>
      </c>
    </row>
    <row r="40" spans="2:21" ht="20.25">
      <c r="B40" s="12">
        <v>2333</v>
      </c>
      <c r="C40" s="12"/>
      <c r="D40" s="13" t="s">
        <v>9</v>
      </c>
      <c r="E40" s="26">
        <v>0</v>
      </c>
      <c r="F40" s="27">
        <v>100</v>
      </c>
      <c r="G40" s="64"/>
      <c r="H40" s="26"/>
      <c r="I40" s="27"/>
      <c r="J40" s="64"/>
      <c r="K40" s="26"/>
      <c r="L40" s="27"/>
      <c r="M40" s="64"/>
      <c r="N40" s="26"/>
      <c r="O40" s="27"/>
      <c r="P40" s="64"/>
      <c r="Q40" s="26"/>
      <c r="R40" s="27"/>
      <c r="S40" s="64"/>
      <c r="T40" s="26">
        <f t="shared" si="1"/>
        <v>0</v>
      </c>
      <c r="U40" s="27">
        <f t="shared" si="2"/>
        <v>100</v>
      </c>
    </row>
    <row r="41" spans="2:21" ht="20.25">
      <c r="B41" s="12">
        <v>3111</v>
      </c>
      <c r="C41" s="12"/>
      <c r="D41" s="13" t="s">
        <v>119</v>
      </c>
      <c r="E41" s="28">
        <v>1</v>
      </c>
      <c r="F41" s="105">
        <v>417</v>
      </c>
      <c r="G41" s="64"/>
      <c r="H41" s="28"/>
      <c r="I41" s="105"/>
      <c r="J41" s="64"/>
      <c r="K41" s="28"/>
      <c r="L41" s="105"/>
      <c r="M41" s="64"/>
      <c r="N41" s="28"/>
      <c r="O41" s="105"/>
      <c r="P41" s="64"/>
      <c r="Q41" s="28"/>
      <c r="R41" s="105"/>
      <c r="S41" s="64"/>
      <c r="T41" s="26">
        <f t="shared" si="1"/>
        <v>1</v>
      </c>
      <c r="U41" s="27">
        <f t="shared" si="2"/>
        <v>417</v>
      </c>
    </row>
    <row r="42" spans="2:22" ht="20.25">
      <c r="B42" s="12">
        <v>3113</v>
      </c>
      <c r="C42" s="12"/>
      <c r="D42" s="13" t="s">
        <v>120</v>
      </c>
      <c r="E42" s="28">
        <v>301</v>
      </c>
      <c r="F42" s="27">
        <v>2800</v>
      </c>
      <c r="G42" s="64"/>
      <c r="H42" s="28"/>
      <c r="I42" s="27"/>
      <c r="J42" s="64"/>
      <c r="K42" s="28"/>
      <c r="L42" s="27"/>
      <c r="M42" s="64"/>
      <c r="N42" s="28"/>
      <c r="O42" s="27">
        <v>1000</v>
      </c>
      <c r="P42" s="64"/>
      <c r="Q42" s="28"/>
      <c r="R42" s="27">
        <v>8</v>
      </c>
      <c r="S42" s="64"/>
      <c r="T42" s="121">
        <f>SUM(E42)</f>
        <v>301</v>
      </c>
      <c r="U42" s="27">
        <f>SUM(F42,O42,R42)</f>
        <v>3808</v>
      </c>
      <c r="V42" s="108" t="s">
        <v>139</v>
      </c>
    </row>
    <row r="43" spans="2:22" ht="20.25">
      <c r="B43" s="15">
        <v>3314</v>
      </c>
      <c r="C43" s="15"/>
      <c r="D43" s="16" t="s">
        <v>18</v>
      </c>
      <c r="E43" s="28">
        <v>0</v>
      </c>
      <c r="F43" s="27">
        <v>100</v>
      </c>
      <c r="G43" s="64"/>
      <c r="H43" s="28"/>
      <c r="I43" s="27"/>
      <c r="J43" s="64"/>
      <c r="K43" s="28"/>
      <c r="L43" s="27"/>
      <c r="M43" s="64"/>
      <c r="N43" s="28"/>
      <c r="O43" s="27"/>
      <c r="P43" s="64"/>
      <c r="Q43" s="28"/>
      <c r="R43" s="27">
        <v>15</v>
      </c>
      <c r="S43" s="64"/>
      <c r="T43" s="26">
        <f t="shared" si="1"/>
        <v>0</v>
      </c>
      <c r="U43" s="27">
        <f>SUM(F43,R43)</f>
        <v>115</v>
      </c>
      <c r="V43" s="108" t="s">
        <v>140</v>
      </c>
    </row>
    <row r="44" spans="2:21" ht="20.25">
      <c r="B44" s="12">
        <v>3319</v>
      </c>
      <c r="C44" s="12"/>
      <c r="D44" s="13" t="s">
        <v>62</v>
      </c>
      <c r="E44" s="28">
        <v>0</v>
      </c>
      <c r="F44" s="14">
        <v>250</v>
      </c>
      <c r="G44" s="64"/>
      <c r="H44" s="28"/>
      <c r="I44" s="14"/>
      <c r="J44" s="64"/>
      <c r="K44" s="28"/>
      <c r="L44" s="14"/>
      <c r="M44" s="64"/>
      <c r="N44" s="28"/>
      <c r="O44" s="14"/>
      <c r="P44" s="64"/>
      <c r="Q44" s="28"/>
      <c r="R44" s="14"/>
      <c r="S44" s="64"/>
      <c r="T44" s="26">
        <f t="shared" si="1"/>
        <v>0</v>
      </c>
      <c r="U44" s="27">
        <f t="shared" si="2"/>
        <v>250</v>
      </c>
    </row>
    <row r="45" spans="2:21" ht="20.25">
      <c r="B45" s="12">
        <v>3326</v>
      </c>
      <c r="C45" s="12"/>
      <c r="D45" s="13" t="s">
        <v>63</v>
      </c>
      <c r="E45" s="28">
        <v>0</v>
      </c>
      <c r="F45" s="14">
        <v>10</v>
      </c>
      <c r="G45" s="64"/>
      <c r="H45" s="28"/>
      <c r="I45" s="14"/>
      <c r="J45" s="64"/>
      <c r="K45" s="28"/>
      <c r="L45" s="14"/>
      <c r="M45" s="64"/>
      <c r="N45" s="28"/>
      <c r="O45" s="14"/>
      <c r="P45" s="64"/>
      <c r="Q45" s="28"/>
      <c r="R45" s="14"/>
      <c r="S45" s="64"/>
      <c r="T45" s="26">
        <f t="shared" si="1"/>
        <v>0</v>
      </c>
      <c r="U45" s="27">
        <f t="shared" si="2"/>
        <v>10</v>
      </c>
    </row>
    <row r="46" spans="2:21" ht="20.25">
      <c r="B46" s="12">
        <v>3341</v>
      </c>
      <c r="C46" s="12"/>
      <c r="D46" s="13" t="s">
        <v>10</v>
      </c>
      <c r="E46" s="28">
        <v>5</v>
      </c>
      <c r="F46" s="14">
        <v>40</v>
      </c>
      <c r="G46" s="64"/>
      <c r="H46" s="28"/>
      <c r="I46" s="14"/>
      <c r="J46" s="64"/>
      <c r="K46" s="28"/>
      <c r="L46" s="14"/>
      <c r="M46" s="64"/>
      <c r="N46" s="28"/>
      <c r="O46" s="14"/>
      <c r="P46" s="64"/>
      <c r="Q46" s="28"/>
      <c r="R46" s="14"/>
      <c r="S46" s="64"/>
      <c r="T46" s="26">
        <f t="shared" si="1"/>
        <v>5</v>
      </c>
      <c r="U46" s="27">
        <f t="shared" si="2"/>
        <v>40</v>
      </c>
    </row>
    <row r="47" spans="2:21" ht="20.25">
      <c r="B47" s="12">
        <v>3349</v>
      </c>
      <c r="C47" s="12"/>
      <c r="D47" s="13" t="s">
        <v>11</v>
      </c>
      <c r="E47" s="28">
        <v>0</v>
      </c>
      <c r="F47" s="14">
        <v>40</v>
      </c>
      <c r="G47" s="64"/>
      <c r="H47" s="28"/>
      <c r="I47" s="14"/>
      <c r="J47" s="64"/>
      <c r="K47" s="28"/>
      <c r="L47" s="14"/>
      <c r="M47" s="64"/>
      <c r="N47" s="28"/>
      <c r="O47" s="14"/>
      <c r="P47" s="64"/>
      <c r="Q47" s="28"/>
      <c r="R47" s="14"/>
      <c r="S47" s="64"/>
      <c r="T47" s="26">
        <f t="shared" si="1"/>
        <v>0</v>
      </c>
      <c r="U47" s="27">
        <f t="shared" si="2"/>
        <v>40</v>
      </c>
    </row>
    <row r="48" spans="2:22" ht="20.25">
      <c r="B48" s="12">
        <v>3392</v>
      </c>
      <c r="C48" s="12"/>
      <c r="D48" s="13" t="s">
        <v>73</v>
      </c>
      <c r="E48" s="28">
        <v>390</v>
      </c>
      <c r="F48" s="27">
        <v>1200</v>
      </c>
      <c r="G48" s="64"/>
      <c r="H48" s="28"/>
      <c r="I48" s="27">
        <v>56</v>
      </c>
      <c r="J48" s="64"/>
      <c r="K48" s="28"/>
      <c r="L48" s="27">
        <v>250</v>
      </c>
      <c r="M48" s="64"/>
      <c r="N48" s="28"/>
      <c r="O48" s="27"/>
      <c r="P48" s="64"/>
      <c r="Q48" s="28"/>
      <c r="R48" s="27">
        <v>10</v>
      </c>
      <c r="S48" s="64"/>
      <c r="T48" s="26">
        <f t="shared" si="1"/>
        <v>390</v>
      </c>
      <c r="U48" s="27">
        <f>SUM(F48,I48,L48,R48)</f>
        <v>1516</v>
      </c>
      <c r="V48" s="108" t="s">
        <v>141</v>
      </c>
    </row>
    <row r="49" spans="2:21" ht="20.25">
      <c r="B49" s="12">
        <v>3399</v>
      </c>
      <c r="C49" s="12"/>
      <c r="D49" s="13" t="s">
        <v>12</v>
      </c>
      <c r="E49" s="28">
        <v>0</v>
      </c>
      <c r="F49" s="27">
        <v>100</v>
      </c>
      <c r="G49" s="64"/>
      <c r="H49" s="28"/>
      <c r="I49" s="27"/>
      <c r="J49" s="64"/>
      <c r="K49" s="28"/>
      <c r="L49" s="27"/>
      <c r="M49" s="64"/>
      <c r="N49" s="28"/>
      <c r="O49" s="27"/>
      <c r="P49" s="64"/>
      <c r="Q49" s="28"/>
      <c r="R49" s="27"/>
      <c r="S49" s="64"/>
      <c r="T49" s="26">
        <f t="shared" si="1"/>
        <v>0</v>
      </c>
      <c r="U49" s="27">
        <f>SUM(F49,I49)</f>
        <v>100</v>
      </c>
    </row>
    <row r="50" spans="2:22" ht="20.25">
      <c r="B50" s="12">
        <v>3412</v>
      </c>
      <c r="C50" s="12"/>
      <c r="D50" s="13" t="s">
        <v>74</v>
      </c>
      <c r="E50" s="28">
        <v>0</v>
      </c>
      <c r="F50" s="27">
        <v>110</v>
      </c>
      <c r="G50" s="64"/>
      <c r="H50" s="28"/>
      <c r="I50" s="27">
        <v>29</v>
      </c>
      <c r="J50" s="64"/>
      <c r="K50" s="28"/>
      <c r="L50" s="27"/>
      <c r="M50" s="64"/>
      <c r="N50" s="28"/>
      <c r="O50" s="27">
        <v>10</v>
      </c>
      <c r="P50" s="64"/>
      <c r="Q50" s="28"/>
      <c r="R50" s="27"/>
      <c r="S50" s="64"/>
      <c r="T50" s="26">
        <f t="shared" si="1"/>
        <v>0</v>
      </c>
      <c r="U50" s="27">
        <f>SUM(F50,I50,O50)</f>
        <v>149</v>
      </c>
      <c r="V50" s="108"/>
    </row>
    <row r="51" spans="2:22" ht="20.25">
      <c r="B51" s="12">
        <v>3419</v>
      </c>
      <c r="C51" s="12"/>
      <c r="D51" s="13" t="s">
        <v>13</v>
      </c>
      <c r="E51" s="28">
        <v>10</v>
      </c>
      <c r="F51" s="27">
        <v>240</v>
      </c>
      <c r="G51" s="64"/>
      <c r="H51" s="28"/>
      <c r="I51" s="27"/>
      <c r="J51" s="64"/>
      <c r="K51" s="28"/>
      <c r="L51" s="27"/>
      <c r="M51" s="64"/>
      <c r="N51" s="28"/>
      <c r="O51" s="27" t="s">
        <v>3</v>
      </c>
      <c r="P51" s="64"/>
      <c r="Q51" s="28"/>
      <c r="R51" s="27">
        <v>5</v>
      </c>
      <c r="S51" s="64"/>
      <c r="T51" s="26">
        <f t="shared" si="1"/>
        <v>10</v>
      </c>
      <c r="U51" s="27">
        <f>SUM(F51,R51)</f>
        <v>245</v>
      </c>
      <c r="V51" s="108" t="s">
        <v>145</v>
      </c>
    </row>
    <row r="52" spans="2:22" ht="20.25">
      <c r="B52" s="12">
        <v>3511</v>
      </c>
      <c r="C52" s="12"/>
      <c r="D52" s="13" t="s">
        <v>14</v>
      </c>
      <c r="E52" s="28">
        <v>240</v>
      </c>
      <c r="F52" s="27">
        <v>725</v>
      </c>
      <c r="G52" s="104"/>
      <c r="H52" s="28"/>
      <c r="I52" s="27">
        <v>31</v>
      </c>
      <c r="J52" s="104"/>
      <c r="K52" s="28"/>
      <c r="L52" s="27"/>
      <c r="M52" s="104"/>
      <c r="N52" s="28"/>
      <c r="O52" s="27"/>
      <c r="P52" s="104"/>
      <c r="Q52" s="28"/>
      <c r="R52" s="27">
        <v>6</v>
      </c>
      <c r="S52" s="104"/>
      <c r="T52" s="26">
        <f t="shared" si="1"/>
        <v>240</v>
      </c>
      <c r="U52" s="27">
        <f>SUM(F52,I52,R52)</f>
        <v>762</v>
      </c>
      <c r="V52" s="108" t="s">
        <v>142</v>
      </c>
    </row>
    <row r="53" spans="2:22" ht="20.25">
      <c r="B53" s="12">
        <v>3612</v>
      </c>
      <c r="C53" s="12"/>
      <c r="D53" s="16" t="s">
        <v>0</v>
      </c>
      <c r="E53" s="26">
        <v>589</v>
      </c>
      <c r="F53" s="27">
        <v>150</v>
      </c>
      <c r="G53" s="64"/>
      <c r="H53" s="26"/>
      <c r="I53" s="27"/>
      <c r="J53" s="64"/>
      <c r="K53" s="26"/>
      <c r="L53" s="27">
        <v>100</v>
      </c>
      <c r="M53" s="64"/>
      <c r="N53" s="26"/>
      <c r="O53" s="27"/>
      <c r="P53" s="64"/>
      <c r="Q53" s="26"/>
      <c r="R53" s="27"/>
      <c r="S53" s="64"/>
      <c r="T53" s="26">
        <f t="shared" si="1"/>
        <v>589</v>
      </c>
      <c r="U53" s="27">
        <f>SUM(F53,I53,L53)</f>
        <v>250</v>
      </c>
      <c r="V53" s="108"/>
    </row>
    <row r="54" spans="2:22" ht="20.25">
      <c r="B54" s="12">
        <v>3613</v>
      </c>
      <c r="C54" s="12"/>
      <c r="D54" s="16" t="s">
        <v>65</v>
      </c>
      <c r="E54" s="28">
        <v>229</v>
      </c>
      <c r="F54" s="27">
        <v>600</v>
      </c>
      <c r="G54" s="104"/>
      <c r="H54" s="28"/>
      <c r="I54" s="27">
        <v>129</v>
      </c>
      <c r="J54" s="104"/>
      <c r="K54" s="28"/>
      <c r="L54" s="27"/>
      <c r="M54" s="104"/>
      <c r="N54" s="28"/>
      <c r="O54" s="27"/>
      <c r="P54" s="104"/>
      <c r="Q54" s="28"/>
      <c r="R54" s="27"/>
      <c r="S54" s="104"/>
      <c r="T54" s="26">
        <f t="shared" si="1"/>
        <v>229</v>
      </c>
      <c r="U54" s="27">
        <f>SUM(F54,I54)</f>
        <v>729</v>
      </c>
      <c r="V54" s="108"/>
    </row>
    <row r="55" spans="2:21" ht="20.25">
      <c r="B55" s="29">
        <v>3631</v>
      </c>
      <c r="C55" s="29"/>
      <c r="D55" s="13" t="s">
        <v>1</v>
      </c>
      <c r="E55" s="28">
        <v>0</v>
      </c>
      <c r="F55" s="30">
        <v>900</v>
      </c>
      <c r="G55" s="64"/>
      <c r="H55" s="28"/>
      <c r="I55" s="30"/>
      <c r="J55" s="64"/>
      <c r="K55" s="28"/>
      <c r="L55" s="30"/>
      <c r="M55" s="64"/>
      <c r="N55" s="28"/>
      <c r="O55" s="30"/>
      <c r="P55" s="64"/>
      <c r="Q55" s="28"/>
      <c r="R55" s="30"/>
      <c r="S55" s="64"/>
      <c r="T55" s="26">
        <f t="shared" si="1"/>
        <v>0</v>
      </c>
      <c r="U55" s="27">
        <f>SUM(F55,I55)</f>
        <v>900</v>
      </c>
    </row>
    <row r="56" spans="2:21" ht="20.25">
      <c r="B56" s="12">
        <v>3632</v>
      </c>
      <c r="C56" s="12"/>
      <c r="D56" s="13" t="s">
        <v>2</v>
      </c>
      <c r="E56" s="28">
        <v>150</v>
      </c>
      <c r="F56" s="27">
        <v>150</v>
      </c>
      <c r="G56" s="64"/>
      <c r="H56" s="28"/>
      <c r="I56" s="27"/>
      <c r="J56" s="64"/>
      <c r="K56" s="28"/>
      <c r="L56" s="27"/>
      <c r="M56" s="64"/>
      <c r="N56" s="28"/>
      <c r="O56" s="27"/>
      <c r="P56" s="64"/>
      <c r="Q56" s="28"/>
      <c r="R56" s="27"/>
      <c r="S56" s="64"/>
      <c r="T56" s="26">
        <f t="shared" si="1"/>
        <v>150</v>
      </c>
      <c r="U56" s="27">
        <f>SUM(F56,I56)</f>
        <v>150</v>
      </c>
    </row>
    <row r="57" spans="2:21" ht="20.25">
      <c r="B57" s="12">
        <v>3636</v>
      </c>
      <c r="C57" s="12"/>
      <c r="D57" s="13" t="s">
        <v>41</v>
      </c>
      <c r="E57" s="28">
        <v>0</v>
      </c>
      <c r="F57" s="27">
        <v>18</v>
      </c>
      <c r="G57" s="64"/>
      <c r="H57" s="28"/>
      <c r="I57" s="27"/>
      <c r="J57" s="64"/>
      <c r="K57" s="28"/>
      <c r="L57" s="27"/>
      <c r="M57" s="64"/>
      <c r="N57" s="28"/>
      <c r="O57" s="27"/>
      <c r="P57" s="64"/>
      <c r="Q57" s="28"/>
      <c r="R57" s="27"/>
      <c r="S57" s="64"/>
      <c r="T57" s="26">
        <f t="shared" si="1"/>
        <v>0</v>
      </c>
      <c r="U57" s="27">
        <f>SUM(F57,I57)</f>
        <v>18</v>
      </c>
    </row>
    <row r="58" spans="2:22" ht="20.25">
      <c r="B58" s="12">
        <v>3639</v>
      </c>
      <c r="C58" s="12"/>
      <c r="D58" s="74" t="s">
        <v>100</v>
      </c>
      <c r="E58" s="26">
        <v>800</v>
      </c>
      <c r="F58" s="27">
        <v>5568</v>
      </c>
      <c r="G58" s="64"/>
      <c r="H58" s="26"/>
      <c r="I58" s="27">
        <v>-624</v>
      </c>
      <c r="J58" s="64"/>
      <c r="K58" s="26"/>
      <c r="L58" s="27">
        <v>-993</v>
      </c>
      <c r="M58" s="64"/>
      <c r="N58" s="26"/>
      <c r="O58" s="27"/>
      <c r="P58" s="64"/>
      <c r="Q58" s="26"/>
      <c r="R58" s="27"/>
      <c r="S58" s="64"/>
      <c r="T58" s="26">
        <f t="shared" si="1"/>
        <v>800</v>
      </c>
      <c r="U58" s="27">
        <f>SUM(F58,I58,L58)</f>
        <v>3951</v>
      </c>
      <c r="V58" s="108"/>
    </row>
    <row r="59" spans="2:21" ht="20.25">
      <c r="B59" s="12">
        <v>3721</v>
      </c>
      <c r="C59" s="12"/>
      <c r="D59" s="13" t="s">
        <v>75</v>
      </c>
      <c r="E59" s="31">
        <v>0</v>
      </c>
      <c r="F59" s="27">
        <v>150</v>
      </c>
      <c r="G59" s="66"/>
      <c r="H59" s="31"/>
      <c r="I59" s="27"/>
      <c r="J59" s="66"/>
      <c r="K59" s="31"/>
      <c r="L59" s="27"/>
      <c r="M59" s="66"/>
      <c r="N59" s="31"/>
      <c r="O59" s="27"/>
      <c r="P59" s="66"/>
      <c r="Q59" s="31"/>
      <c r="R59" s="27"/>
      <c r="S59" s="66"/>
      <c r="T59" s="26">
        <f t="shared" si="1"/>
        <v>0</v>
      </c>
      <c r="U59" s="27">
        <f aca="true" t="shared" si="3" ref="U59:U64">SUM(F59,I59)</f>
        <v>150</v>
      </c>
    </row>
    <row r="60" spans="2:22" ht="20.25">
      <c r="B60" s="12">
        <v>3722</v>
      </c>
      <c r="C60" s="12"/>
      <c r="D60" s="13" t="s">
        <v>76</v>
      </c>
      <c r="E60" s="28">
        <v>19</v>
      </c>
      <c r="F60" s="27">
        <v>1000</v>
      </c>
      <c r="G60" s="64"/>
      <c r="H60" s="28">
        <v>20</v>
      </c>
      <c r="I60" s="27"/>
      <c r="J60" s="64"/>
      <c r="K60" s="28"/>
      <c r="L60" s="27"/>
      <c r="M60" s="64"/>
      <c r="N60" s="28"/>
      <c r="O60" s="27"/>
      <c r="P60" s="64"/>
      <c r="Q60" s="28"/>
      <c r="R60" s="27"/>
      <c r="S60" s="64"/>
      <c r="T60" s="26">
        <f t="shared" si="1"/>
        <v>39</v>
      </c>
      <c r="U60" s="27">
        <f t="shared" si="3"/>
        <v>1000</v>
      </c>
      <c r="V60" s="108"/>
    </row>
    <row r="61" spans="2:21" ht="20.25">
      <c r="B61" s="15">
        <v>3723</v>
      </c>
      <c r="C61" s="15"/>
      <c r="D61" s="16" t="s">
        <v>43</v>
      </c>
      <c r="E61" s="28">
        <v>0</v>
      </c>
      <c r="F61" s="27">
        <v>550</v>
      </c>
      <c r="G61" s="64"/>
      <c r="H61" s="28"/>
      <c r="I61" s="27"/>
      <c r="J61" s="64"/>
      <c r="K61" s="28"/>
      <c r="L61" s="27"/>
      <c r="M61" s="64"/>
      <c r="N61" s="28"/>
      <c r="O61" s="27"/>
      <c r="P61" s="64"/>
      <c r="Q61" s="28"/>
      <c r="R61" s="27"/>
      <c r="S61" s="64"/>
      <c r="T61" s="26">
        <f t="shared" si="1"/>
        <v>0</v>
      </c>
      <c r="U61" s="27">
        <f t="shared" si="3"/>
        <v>550</v>
      </c>
    </row>
    <row r="62" spans="2:21" ht="20.25">
      <c r="B62" s="15">
        <v>3725</v>
      </c>
      <c r="C62" s="15"/>
      <c r="D62" s="16" t="s">
        <v>77</v>
      </c>
      <c r="E62" s="28">
        <v>200</v>
      </c>
      <c r="F62" s="27">
        <v>0</v>
      </c>
      <c r="G62" s="64"/>
      <c r="H62" s="28"/>
      <c r="I62" s="27"/>
      <c r="J62" s="64"/>
      <c r="K62" s="28"/>
      <c r="L62" s="27"/>
      <c r="M62" s="64"/>
      <c r="N62" s="28"/>
      <c r="O62" s="27"/>
      <c r="P62" s="64"/>
      <c r="Q62" s="28"/>
      <c r="R62" s="27"/>
      <c r="S62" s="64"/>
      <c r="T62" s="26">
        <f t="shared" si="1"/>
        <v>200</v>
      </c>
      <c r="U62" s="27">
        <f t="shared" si="3"/>
        <v>0</v>
      </c>
    </row>
    <row r="63" spans="2:22" ht="20.25">
      <c r="B63" s="15">
        <v>3726</v>
      </c>
      <c r="C63" s="15"/>
      <c r="D63" s="16" t="s">
        <v>78</v>
      </c>
      <c r="E63" s="28">
        <v>0</v>
      </c>
      <c r="F63" s="27">
        <v>60</v>
      </c>
      <c r="G63" s="64"/>
      <c r="H63" s="28"/>
      <c r="I63" s="27"/>
      <c r="J63" s="64"/>
      <c r="K63" s="28"/>
      <c r="L63" s="27"/>
      <c r="M63" s="64"/>
      <c r="N63" s="28"/>
      <c r="O63" s="27"/>
      <c r="P63" s="64"/>
      <c r="Q63" s="28"/>
      <c r="R63" s="27">
        <v>4</v>
      </c>
      <c r="S63" s="64"/>
      <c r="T63" s="26">
        <f t="shared" si="1"/>
        <v>0</v>
      </c>
      <c r="U63" s="27">
        <f>SUM(F63,R63)</f>
        <v>64</v>
      </c>
      <c r="V63" s="108" t="s">
        <v>146</v>
      </c>
    </row>
    <row r="64" spans="2:21" ht="20.25">
      <c r="B64" s="15">
        <v>3729</v>
      </c>
      <c r="C64" s="15"/>
      <c r="D64" s="16" t="s">
        <v>79</v>
      </c>
      <c r="E64" s="28">
        <v>2</v>
      </c>
      <c r="F64" s="27">
        <v>0</v>
      </c>
      <c r="G64" s="64"/>
      <c r="H64" s="28"/>
      <c r="I64" s="27"/>
      <c r="J64" s="64"/>
      <c r="K64" s="28"/>
      <c r="L64" s="27"/>
      <c r="M64" s="64"/>
      <c r="N64" s="28"/>
      <c r="O64" s="27"/>
      <c r="P64" s="64"/>
      <c r="Q64" s="28"/>
      <c r="R64" s="27"/>
      <c r="S64" s="64"/>
      <c r="T64" s="26">
        <f t="shared" si="1"/>
        <v>2</v>
      </c>
      <c r="U64" s="27">
        <f t="shared" si="3"/>
        <v>0</v>
      </c>
    </row>
    <row r="65" spans="2:22" ht="20.25">
      <c r="B65" s="15">
        <v>3745</v>
      </c>
      <c r="C65" s="15"/>
      <c r="D65" s="16" t="s">
        <v>15</v>
      </c>
      <c r="E65" s="28">
        <v>0</v>
      </c>
      <c r="F65" s="27">
        <v>1500</v>
      </c>
      <c r="G65" s="106"/>
      <c r="H65" s="107"/>
      <c r="I65" s="27"/>
      <c r="J65" s="106"/>
      <c r="K65" s="107"/>
      <c r="L65" s="27">
        <v>201</v>
      </c>
      <c r="M65" s="106"/>
      <c r="N65" s="107"/>
      <c r="O65" s="27"/>
      <c r="P65" s="106"/>
      <c r="Q65" s="107"/>
      <c r="R65" s="27">
        <v>56</v>
      </c>
      <c r="S65" s="106"/>
      <c r="T65" s="26">
        <f t="shared" si="1"/>
        <v>0</v>
      </c>
      <c r="U65" s="27">
        <f>SUM(F65,L65,R65)</f>
        <v>1757</v>
      </c>
      <c r="V65" s="122" t="s">
        <v>147</v>
      </c>
    </row>
    <row r="66" spans="2:21" ht="20.25">
      <c r="B66" s="15">
        <v>4339</v>
      </c>
      <c r="C66" s="15"/>
      <c r="D66" s="16" t="s">
        <v>87</v>
      </c>
      <c r="E66" s="28">
        <v>0</v>
      </c>
      <c r="F66" s="27">
        <v>2</v>
      </c>
      <c r="G66" s="64"/>
      <c r="H66" s="28"/>
      <c r="I66" s="27"/>
      <c r="J66" s="64"/>
      <c r="K66" s="28"/>
      <c r="L66" s="27"/>
      <c r="M66" s="64"/>
      <c r="N66" s="28"/>
      <c r="O66" s="27"/>
      <c r="P66" s="64"/>
      <c r="Q66" s="28"/>
      <c r="R66" s="27"/>
      <c r="S66" s="64"/>
      <c r="T66" s="26">
        <f t="shared" si="1"/>
        <v>0</v>
      </c>
      <c r="U66" s="27">
        <f>SUM(F66,I66)</f>
        <v>2</v>
      </c>
    </row>
    <row r="67" spans="2:22" s="2" customFormat="1" ht="20.25" customHeight="1">
      <c r="B67" s="15">
        <v>5213</v>
      </c>
      <c r="C67" s="15"/>
      <c r="D67" s="16" t="s">
        <v>80</v>
      </c>
      <c r="E67" s="28">
        <v>0</v>
      </c>
      <c r="F67" s="27">
        <v>200</v>
      </c>
      <c r="G67" s="64"/>
      <c r="H67" s="28"/>
      <c r="I67" s="27">
        <v>200</v>
      </c>
      <c r="J67" s="64"/>
      <c r="K67" s="28"/>
      <c r="L67" s="27"/>
      <c r="M67" s="64"/>
      <c r="N67" s="28"/>
      <c r="O67" s="27"/>
      <c r="P67" s="64"/>
      <c r="Q67" s="28"/>
      <c r="R67" s="27"/>
      <c r="S67" s="64"/>
      <c r="T67" s="26">
        <f t="shared" si="1"/>
        <v>0</v>
      </c>
      <c r="U67" s="27">
        <f>SUM(F67,I67)</f>
        <v>400</v>
      </c>
      <c r="V67" s="108"/>
    </row>
    <row r="68" spans="2:22" ht="20.25">
      <c r="B68" s="12">
        <v>5512</v>
      </c>
      <c r="C68" s="12"/>
      <c r="D68" s="13" t="s">
        <v>16</v>
      </c>
      <c r="E68" s="28">
        <v>0</v>
      </c>
      <c r="F68" s="27">
        <v>535</v>
      </c>
      <c r="G68" s="64"/>
      <c r="H68" s="28"/>
      <c r="I68" s="27"/>
      <c r="J68" s="64"/>
      <c r="K68" s="28"/>
      <c r="L68" s="27">
        <v>320</v>
      </c>
      <c r="M68" s="64"/>
      <c r="N68" s="28"/>
      <c r="O68" s="27"/>
      <c r="P68" s="64"/>
      <c r="Q68" s="28"/>
      <c r="R68" s="27">
        <v>60</v>
      </c>
      <c r="S68" s="64"/>
      <c r="T68" s="26">
        <f t="shared" si="1"/>
        <v>0</v>
      </c>
      <c r="U68" s="27">
        <f>SUM(F68,L68,R68)</f>
        <v>915</v>
      </c>
      <c r="V68" s="111" t="s">
        <v>143</v>
      </c>
    </row>
    <row r="69" spans="2:21" ht="20.25">
      <c r="B69" s="12">
        <v>6112</v>
      </c>
      <c r="C69" s="12"/>
      <c r="D69" s="13" t="s">
        <v>17</v>
      </c>
      <c r="E69" s="28">
        <v>0</v>
      </c>
      <c r="F69" s="14">
        <v>3200</v>
      </c>
      <c r="G69" s="64"/>
      <c r="H69" s="28"/>
      <c r="I69" s="14"/>
      <c r="J69" s="64"/>
      <c r="K69" s="28"/>
      <c r="L69" s="14"/>
      <c r="M69" s="64"/>
      <c r="N69" s="28"/>
      <c r="O69" s="14"/>
      <c r="P69" s="64"/>
      <c r="Q69" s="28"/>
      <c r="R69" s="14"/>
      <c r="S69" s="64"/>
      <c r="T69" s="26">
        <f t="shared" si="1"/>
        <v>0</v>
      </c>
      <c r="U69" s="27">
        <f aca="true" t="shared" si="4" ref="U69:U77">SUM(F69,I69)</f>
        <v>3200</v>
      </c>
    </row>
    <row r="70" spans="2:21" ht="20.25">
      <c r="B70" s="12">
        <v>6115</v>
      </c>
      <c r="C70" s="12"/>
      <c r="D70" s="13" t="s">
        <v>124</v>
      </c>
      <c r="E70" s="28">
        <v>0</v>
      </c>
      <c r="F70" s="14">
        <v>30</v>
      </c>
      <c r="G70" s="64"/>
      <c r="H70" s="28"/>
      <c r="I70" s="14"/>
      <c r="J70" s="64"/>
      <c r="K70" s="28"/>
      <c r="L70" s="14"/>
      <c r="M70" s="64"/>
      <c r="N70" s="28"/>
      <c r="O70" s="14"/>
      <c r="P70" s="64"/>
      <c r="Q70" s="28"/>
      <c r="R70" s="14"/>
      <c r="S70" s="64"/>
      <c r="T70" s="26">
        <f t="shared" si="1"/>
        <v>0</v>
      </c>
      <c r="U70" s="27">
        <f t="shared" si="4"/>
        <v>30</v>
      </c>
    </row>
    <row r="71" spans="2:22" ht="20.25">
      <c r="B71" s="12">
        <v>6171</v>
      </c>
      <c r="C71" s="12"/>
      <c r="D71" s="13" t="s">
        <v>46</v>
      </c>
      <c r="E71" s="28">
        <v>8</v>
      </c>
      <c r="F71" s="14">
        <v>3400</v>
      </c>
      <c r="G71" s="64"/>
      <c r="H71" s="28"/>
      <c r="I71" s="14">
        <v>17</v>
      </c>
      <c r="J71" s="64"/>
      <c r="K71" s="28"/>
      <c r="L71" s="14"/>
      <c r="M71" s="64"/>
      <c r="N71" s="28"/>
      <c r="O71" s="14"/>
      <c r="P71" s="64"/>
      <c r="Q71" s="28"/>
      <c r="R71" s="14"/>
      <c r="S71" s="64"/>
      <c r="T71" s="26">
        <f t="shared" si="1"/>
        <v>8</v>
      </c>
      <c r="U71" s="27">
        <f t="shared" si="4"/>
        <v>3417</v>
      </c>
      <c r="V71" s="108"/>
    </row>
    <row r="72" spans="2:21" ht="20.25">
      <c r="B72" s="12">
        <v>6310</v>
      </c>
      <c r="C72" s="12"/>
      <c r="D72" s="16" t="s">
        <v>94</v>
      </c>
      <c r="E72" s="28">
        <v>0</v>
      </c>
      <c r="F72" s="27">
        <v>250</v>
      </c>
      <c r="G72" s="64"/>
      <c r="H72" s="28"/>
      <c r="I72" s="27"/>
      <c r="J72" s="64"/>
      <c r="K72" s="28"/>
      <c r="L72" s="27"/>
      <c r="M72" s="64"/>
      <c r="N72" s="28"/>
      <c r="O72" s="27"/>
      <c r="P72" s="64"/>
      <c r="Q72" s="28"/>
      <c r="R72" s="27"/>
      <c r="S72" s="64"/>
      <c r="T72" s="26">
        <f t="shared" si="1"/>
        <v>0</v>
      </c>
      <c r="U72" s="27">
        <f t="shared" si="4"/>
        <v>250</v>
      </c>
    </row>
    <row r="73" spans="2:21" ht="20.25">
      <c r="B73" s="12">
        <v>6320</v>
      </c>
      <c r="C73" s="12"/>
      <c r="D73" s="16" t="s">
        <v>125</v>
      </c>
      <c r="E73" s="28">
        <v>232</v>
      </c>
      <c r="F73" s="27">
        <v>0</v>
      </c>
      <c r="G73" s="64"/>
      <c r="H73" s="28"/>
      <c r="I73" s="27"/>
      <c r="J73" s="64"/>
      <c r="K73" s="28"/>
      <c r="L73" s="27"/>
      <c r="M73" s="64"/>
      <c r="N73" s="28"/>
      <c r="O73" s="27"/>
      <c r="P73" s="64"/>
      <c r="Q73" s="28"/>
      <c r="R73" s="27"/>
      <c r="S73" s="64"/>
      <c r="T73" s="26">
        <f t="shared" si="1"/>
        <v>232</v>
      </c>
      <c r="U73" s="27">
        <f t="shared" si="4"/>
        <v>0</v>
      </c>
    </row>
    <row r="74" spans="2:21" s="2" customFormat="1" ht="20.25">
      <c r="B74" s="15">
        <v>6330</v>
      </c>
      <c r="C74" s="15"/>
      <c r="D74" s="16" t="s">
        <v>40</v>
      </c>
      <c r="E74" s="28">
        <v>0</v>
      </c>
      <c r="F74" s="27">
        <v>0</v>
      </c>
      <c r="G74" s="64"/>
      <c r="H74" s="28"/>
      <c r="I74" s="27"/>
      <c r="J74" s="64"/>
      <c r="K74" s="28"/>
      <c r="L74" s="27"/>
      <c r="M74" s="64"/>
      <c r="N74" s="28"/>
      <c r="O74" s="27"/>
      <c r="P74" s="64"/>
      <c r="Q74" s="28"/>
      <c r="R74" s="27"/>
      <c r="S74" s="64"/>
      <c r="T74" s="26">
        <f t="shared" si="1"/>
        <v>0</v>
      </c>
      <c r="U74" s="27">
        <f t="shared" si="4"/>
        <v>0</v>
      </c>
    </row>
    <row r="75" spans="2:21" ht="20.25">
      <c r="B75" s="12">
        <v>6399</v>
      </c>
      <c r="C75" s="12"/>
      <c r="D75" s="16" t="s">
        <v>5</v>
      </c>
      <c r="E75" s="28">
        <v>0</v>
      </c>
      <c r="F75" s="27">
        <v>400</v>
      </c>
      <c r="G75" s="64"/>
      <c r="H75" s="28"/>
      <c r="I75" s="27"/>
      <c r="J75" s="64"/>
      <c r="K75" s="28"/>
      <c r="L75" s="27"/>
      <c r="M75" s="64"/>
      <c r="N75" s="28"/>
      <c r="O75" s="27"/>
      <c r="P75" s="64"/>
      <c r="Q75" s="28"/>
      <c r="R75" s="27"/>
      <c r="S75" s="64"/>
      <c r="T75" s="26">
        <f t="shared" si="1"/>
        <v>0</v>
      </c>
      <c r="U75" s="27">
        <f t="shared" si="4"/>
        <v>400</v>
      </c>
    </row>
    <row r="76" spans="2:21" ht="20.25">
      <c r="B76" s="12">
        <v>6402</v>
      </c>
      <c r="C76" s="12"/>
      <c r="D76" s="16" t="s">
        <v>92</v>
      </c>
      <c r="E76" s="28">
        <v>2336</v>
      </c>
      <c r="F76" s="27">
        <v>2</v>
      </c>
      <c r="G76" s="64"/>
      <c r="H76" s="28"/>
      <c r="I76" s="27"/>
      <c r="J76" s="64"/>
      <c r="K76" s="28"/>
      <c r="L76" s="27"/>
      <c r="M76" s="64"/>
      <c r="N76" s="28"/>
      <c r="O76" s="27"/>
      <c r="P76" s="64"/>
      <c r="Q76" s="28"/>
      <c r="R76" s="27"/>
      <c r="S76" s="64"/>
      <c r="T76" s="26">
        <f t="shared" si="1"/>
        <v>2336</v>
      </c>
      <c r="U76" s="27">
        <f t="shared" si="4"/>
        <v>2</v>
      </c>
    </row>
    <row r="77" spans="2:21" ht="20.25">
      <c r="B77" s="12">
        <v>6409</v>
      </c>
      <c r="C77" s="12"/>
      <c r="D77" s="13" t="s">
        <v>81</v>
      </c>
      <c r="E77" s="28">
        <v>0</v>
      </c>
      <c r="F77" s="14">
        <f>SUM(F114:F130)</f>
        <v>509</v>
      </c>
      <c r="G77" s="64"/>
      <c r="H77" s="28"/>
      <c r="I77" s="14"/>
      <c r="J77" s="64"/>
      <c r="K77" s="28"/>
      <c r="L77" s="14"/>
      <c r="M77" s="64"/>
      <c r="N77" s="28"/>
      <c r="O77" s="14">
        <v>2</v>
      </c>
      <c r="P77" s="64"/>
      <c r="Q77" s="28"/>
      <c r="R77" s="14"/>
      <c r="S77" s="64"/>
      <c r="T77" s="26">
        <f t="shared" si="1"/>
        <v>0</v>
      </c>
      <c r="U77" s="27">
        <f>SUM(F77,O77)</f>
        <v>511</v>
      </c>
    </row>
    <row r="78" spans="2:21" ht="21" thickBot="1">
      <c r="B78" s="12"/>
      <c r="C78" s="12"/>
      <c r="D78" s="18" t="s">
        <v>54</v>
      </c>
      <c r="E78" s="32">
        <f>SUM(E33:E77)</f>
        <v>7302</v>
      </c>
      <c r="F78" s="33">
        <f>SUM(F33:F77)</f>
        <v>28229</v>
      </c>
      <c r="G78" s="64"/>
      <c r="H78" s="32">
        <f>SUM(H33:H77)</f>
        <v>20</v>
      </c>
      <c r="I78" s="33">
        <f>SUM(I33:I77)</f>
        <v>93</v>
      </c>
      <c r="J78" s="64"/>
      <c r="K78" s="32">
        <f>SUM(K33:K77)</f>
        <v>0</v>
      </c>
      <c r="L78" s="33">
        <f>SUM(L33:L77)</f>
        <v>-102</v>
      </c>
      <c r="M78" s="64"/>
      <c r="N78" s="32">
        <f>SUM(N33:N77)</f>
        <v>0</v>
      </c>
      <c r="O78" s="33">
        <f>SUM(O33:O77)</f>
        <v>1012</v>
      </c>
      <c r="P78" s="64"/>
      <c r="Q78" s="32">
        <f>SUM(Q33:Q77)</f>
        <v>0</v>
      </c>
      <c r="R78" s="33">
        <f>SUM(R33:R77)</f>
        <v>164</v>
      </c>
      <c r="S78" s="64"/>
      <c r="T78" s="32">
        <f>SUM(T33:T77)</f>
        <v>7322</v>
      </c>
      <c r="U78" s="33">
        <f>SUM(U33:U77)</f>
        <v>29396</v>
      </c>
    </row>
    <row r="79" spans="2:20" ht="9" customHeight="1" thickBot="1">
      <c r="B79" s="21"/>
      <c r="C79" s="21"/>
      <c r="D79" s="34"/>
      <c r="E79" s="36"/>
      <c r="G79" s="64"/>
      <c r="H79" s="36"/>
      <c r="J79" s="64"/>
      <c r="K79" s="36"/>
      <c r="M79" s="64"/>
      <c r="N79" s="36"/>
      <c r="P79" s="64"/>
      <c r="Q79" s="36"/>
      <c r="S79" s="64"/>
      <c r="T79" s="36"/>
    </row>
    <row r="80" spans="2:21" s="2" customFormat="1" ht="20.25">
      <c r="B80" s="37" t="s">
        <v>48</v>
      </c>
      <c r="C80" s="38" t="s">
        <v>47</v>
      </c>
      <c r="D80" s="75" t="s">
        <v>53</v>
      </c>
      <c r="E80" s="76" t="s">
        <v>3</v>
      </c>
      <c r="F80" s="77"/>
      <c r="G80" s="64"/>
      <c r="H80" s="76" t="s">
        <v>3</v>
      </c>
      <c r="I80" s="77"/>
      <c r="J80" s="64"/>
      <c r="K80" s="76" t="s">
        <v>3</v>
      </c>
      <c r="L80" s="77"/>
      <c r="M80" s="64"/>
      <c r="N80" s="76" t="s">
        <v>3</v>
      </c>
      <c r="O80" s="77"/>
      <c r="P80" s="64"/>
      <c r="Q80" s="76" t="s">
        <v>3</v>
      </c>
      <c r="R80" s="77"/>
      <c r="S80" s="64"/>
      <c r="T80" s="76" t="s">
        <v>3</v>
      </c>
      <c r="U80" s="77"/>
    </row>
    <row r="81" spans="2:21" s="93" customFormat="1" ht="20.25">
      <c r="B81" s="97">
        <v>2212</v>
      </c>
      <c r="C81" s="97">
        <v>6121</v>
      </c>
      <c r="D81" s="98" t="s">
        <v>114</v>
      </c>
      <c r="E81" s="90"/>
      <c r="F81" s="14">
        <v>100</v>
      </c>
      <c r="G81" s="92"/>
      <c r="H81" s="90"/>
      <c r="I81" s="14"/>
      <c r="J81" s="92"/>
      <c r="K81" s="90"/>
      <c r="L81" s="14"/>
      <c r="M81" s="92"/>
      <c r="N81" s="90"/>
      <c r="O81" s="14"/>
      <c r="P81" s="92"/>
      <c r="Q81" s="90"/>
      <c r="R81" s="14"/>
      <c r="S81" s="92"/>
      <c r="T81" s="90"/>
      <c r="U81" s="14">
        <f aca="true" t="shared" si="5" ref="U81:U97">SUM(F81,I81)</f>
        <v>100</v>
      </c>
    </row>
    <row r="82" spans="2:21" s="93" customFormat="1" ht="20.25">
      <c r="B82" s="99">
        <v>2321</v>
      </c>
      <c r="C82" s="99">
        <v>6349</v>
      </c>
      <c r="D82" s="98" t="s">
        <v>57</v>
      </c>
      <c r="E82" s="90"/>
      <c r="F82" s="30">
        <v>2460</v>
      </c>
      <c r="G82" s="92"/>
      <c r="H82" s="90"/>
      <c r="I82" s="30"/>
      <c r="J82" s="92"/>
      <c r="K82" s="90"/>
      <c r="L82" s="30"/>
      <c r="M82" s="92"/>
      <c r="N82" s="90"/>
      <c r="O82" s="30"/>
      <c r="P82" s="92"/>
      <c r="Q82" s="90"/>
      <c r="R82" s="30"/>
      <c r="S82" s="92"/>
      <c r="T82" s="90"/>
      <c r="U82" s="14">
        <f t="shared" si="5"/>
        <v>2460</v>
      </c>
    </row>
    <row r="83" spans="2:21" s="93" customFormat="1" ht="20.25">
      <c r="B83" s="100">
        <v>3613</v>
      </c>
      <c r="C83" s="100">
        <v>6121</v>
      </c>
      <c r="D83" s="98" t="s">
        <v>93</v>
      </c>
      <c r="E83" s="94"/>
      <c r="F83" s="103">
        <v>100</v>
      </c>
      <c r="G83" s="92"/>
      <c r="H83" s="94"/>
      <c r="I83" s="103"/>
      <c r="J83" s="92"/>
      <c r="K83" s="94"/>
      <c r="L83" s="103"/>
      <c r="M83" s="92"/>
      <c r="N83" s="94"/>
      <c r="O83" s="103"/>
      <c r="P83" s="92"/>
      <c r="Q83" s="94"/>
      <c r="R83" s="103"/>
      <c r="S83" s="92"/>
      <c r="T83" s="94"/>
      <c r="U83" s="14">
        <f t="shared" si="5"/>
        <v>100</v>
      </c>
    </row>
    <row r="84" spans="2:21" s="89" customFormat="1" ht="12.75" customHeight="1" hidden="1">
      <c r="B84" s="100"/>
      <c r="C84" s="100"/>
      <c r="D84" s="98"/>
      <c r="E84" s="94"/>
      <c r="F84" s="91">
        <v>0</v>
      </c>
      <c r="G84" s="88"/>
      <c r="H84" s="94"/>
      <c r="I84" s="91"/>
      <c r="J84" s="88"/>
      <c r="K84" s="94"/>
      <c r="L84" s="91"/>
      <c r="M84" s="88"/>
      <c r="N84" s="94"/>
      <c r="O84" s="91"/>
      <c r="P84" s="88"/>
      <c r="Q84" s="94"/>
      <c r="R84" s="91"/>
      <c r="S84" s="88"/>
      <c r="T84" s="94"/>
      <c r="U84" s="14">
        <f t="shared" si="5"/>
        <v>0</v>
      </c>
    </row>
    <row r="85" spans="2:21" s="96" customFormat="1" ht="20.25">
      <c r="B85" s="100">
        <v>2221</v>
      </c>
      <c r="C85" s="100">
        <v>6121</v>
      </c>
      <c r="D85" s="98" t="s">
        <v>64</v>
      </c>
      <c r="E85" s="94"/>
      <c r="F85" s="103">
        <v>400</v>
      </c>
      <c r="G85" s="95"/>
      <c r="H85" s="94"/>
      <c r="I85" s="103"/>
      <c r="J85" s="95"/>
      <c r="K85" s="94"/>
      <c r="L85" s="103"/>
      <c r="M85" s="95"/>
      <c r="N85" s="94"/>
      <c r="O85" s="103"/>
      <c r="P85" s="95"/>
      <c r="Q85" s="94"/>
      <c r="R85" s="103"/>
      <c r="S85" s="95"/>
      <c r="T85" s="94"/>
      <c r="U85" s="14">
        <f t="shared" si="5"/>
        <v>400</v>
      </c>
    </row>
    <row r="86" spans="2:21" s="96" customFormat="1" ht="20.25">
      <c r="B86" s="100">
        <v>3632</v>
      </c>
      <c r="C86" s="100">
        <v>6121</v>
      </c>
      <c r="D86" s="98" t="s">
        <v>95</v>
      </c>
      <c r="E86" s="94"/>
      <c r="F86" s="103">
        <v>200</v>
      </c>
      <c r="G86" s="95"/>
      <c r="H86" s="94"/>
      <c r="I86" s="103"/>
      <c r="J86" s="95"/>
      <c r="K86" s="94"/>
      <c r="L86" s="103"/>
      <c r="M86" s="95"/>
      <c r="N86" s="94"/>
      <c r="O86" s="103"/>
      <c r="P86" s="95"/>
      <c r="Q86" s="94"/>
      <c r="R86" s="103"/>
      <c r="S86" s="95"/>
      <c r="T86" s="94"/>
      <c r="U86" s="14">
        <f t="shared" si="5"/>
        <v>200</v>
      </c>
    </row>
    <row r="87" spans="2:21" s="96" customFormat="1" ht="20.25">
      <c r="B87" s="100">
        <v>6171</v>
      </c>
      <c r="C87" s="100">
        <v>6121</v>
      </c>
      <c r="D87" s="98" t="s">
        <v>101</v>
      </c>
      <c r="E87" s="94"/>
      <c r="F87" s="103">
        <v>50</v>
      </c>
      <c r="G87" s="95"/>
      <c r="H87" s="94"/>
      <c r="I87" s="103"/>
      <c r="J87" s="95"/>
      <c r="K87" s="94"/>
      <c r="L87" s="103"/>
      <c r="M87" s="95"/>
      <c r="N87" s="94"/>
      <c r="O87" s="103"/>
      <c r="P87" s="95"/>
      <c r="Q87" s="94"/>
      <c r="R87" s="103"/>
      <c r="S87" s="95"/>
      <c r="T87" s="94"/>
      <c r="U87" s="14">
        <f t="shared" si="5"/>
        <v>50</v>
      </c>
    </row>
    <row r="88" spans="2:21" s="96" customFormat="1" ht="20.25">
      <c r="B88" s="100">
        <v>2219</v>
      </c>
      <c r="C88" s="100">
        <v>6349</v>
      </c>
      <c r="D88" s="98" t="s">
        <v>104</v>
      </c>
      <c r="E88" s="94"/>
      <c r="F88" s="103">
        <v>650</v>
      </c>
      <c r="G88" s="95"/>
      <c r="H88" s="94"/>
      <c r="I88" s="103"/>
      <c r="J88" s="95"/>
      <c r="K88" s="94"/>
      <c r="L88" s="103"/>
      <c r="M88" s="95"/>
      <c r="N88" s="94"/>
      <c r="O88" s="103"/>
      <c r="P88" s="95"/>
      <c r="Q88" s="94"/>
      <c r="R88" s="103"/>
      <c r="S88" s="95"/>
      <c r="T88" s="94"/>
      <c r="U88" s="14">
        <f t="shared" si="5"/>
        <v>650</v>
      </c>
    </row>
    <row r="89" spans="2:22" s="96" customFormat="1" ht="20.25">
      <c r="B89" s="100">
        <v>3745</v>
      </c>
      <c r="C89" s="100">
        <v>6122</v>
      </c>
      <c r="D89" s="98" t="s">
        <v>115</v>
      </c>
      <c r="E89" s="94"/>
      <c r="F89" s="103">
        <v>250</v>
      </c>
      <c r="G89" s="95"/>
      <c r="H89" s="94"/>
      <c r="I89" s="103">
        <v>-135</v>
      </c>
      <c r="J89" s="95"/>
      <c r="K89" s="94"/>
      <c r="L89" s="103"/>
      <c r="M89" s="95"/>
      <c r="N89" s="94"/>
      <c r="O89" s="103"/>
      <c r="P89" s="95"/>
      <c r="Q89" s="94"/>
      <c r="R89" s="103"/>
      <c r="S89" s="95"/>
      <c r="T89" s="94"/>
      <c r="U89" s="14">
        <f t="shared" si="5"/>
        <v>115</v>
      </c>
      <c r="V89" s="108"/>
    </row>
    <row r="90" spans="2:21" s="96" customFormat="1" ht="20.25">
      <c r="B90" s="100">
        <v>2221</v>
      </c>
      <c r="C90" s="100">
        <v>6349</v>
      </c>
      <c r="D90" s="98" t="s">
        <v>110</v>
      </c>
      <c r="E90" s="101"/>
      <c r="F90" s="102">
        <v>238</v>
      </c>
      <c r="G90" s="95"/>
      <c r="H90" s="101"/>
      <c r="I90" s="102"/>
      <c r="J90" s="95"/>
      <c r="K90" s="101"/>
      <c r="L90" s="102"/>
      <c r="M90" s="95"/>
      <c r="N90" s="101"/>
      <c r="O90" s="102"/>
      <c r="P90" s="95"/>
      <c r="Q90" s="101"/>
      <c r="R90" s="102"/>
      <c r="S90" s="95"/>
      <c r="T90" s="101"/>
      <c r="U90" s="14">
        <f t="shared" si="5"/>
        <v>238</v>
      </c>
    </row>
    <row r="91" spans="2:22" s="96" customFormat="1" ht="20.25">
      <c r="B91" s="100">
        <v>3745</v>
      </c>
      <c r="C91" s="100">
        <v>6122</v>
      </c>
      <c r="D91" s="98" t="s">
        <v>111</v>
      </c>
      <c r="E91" s="101"/>
      <c r="F91" s="102">
        <v>300</v>
      </c>
      <c r="G91" s="95"/>
      <c r="H91" s="101"/>
      <c r="I91" s="102">
        <v>94</v>
      </c>
      <c r="J91" s="95"/>
      <c r="K91" s="101"/>
      <c r="L91" s="102"/>
      <c r="M91" s="95"/>
      <c r="N91" s="101"/>
      <c r="O91" s="102"/>
      <c r="P91" s="95"/>
      <c r="Q91" s="101"/>
      <c r="R91" s="102"/>
      <c r="S91" s="95"/>
      <c r="T91" s="101"/>
      <c r="U91" s="14">
        <f t="shared" si="5"/>
        <v>394</v>
      </c>
      <c r="V91" s="108"/>
    </row>
    <row r="92" spans="2:21" s="96" customFormat="1" ht="20.25">
      <c r="B92" s="100">
        <v>3113</v>
      </c>
      <c r="C92" s="100">
        <v>6121</v>
      </c>
      <c r="D92" s="98" t="s">
        <v>129</v>
      </c>
      <c r="E92" s="101"/>
      <c r="F92" s="102">
        <v>100</v>
      </c>
      <c r="G92" s="95"/>
      <c r="H92" s="101"/>
      <c r="I92" s="102"/>
      <c r="J92" s="95"/>
      <c r="K92" s="101"/>
      <c r="L92" s="102"/>
      <c r="M92" s="95"/>
      <c r="N92" s="101"/>
      <c r="O92" s="102"/>
      <c r="P92" s="95"/>
      <c r="Q92" s="101"/>
      <c r="R92" s="102"/>
      <c r="S92" s="95"/>
      <c r="T92" s="101"/>
      <c r="U92" s="14">
        <f t="shared" si="5"/>
        <v>100</v>
      </c>
    </row>
    <row r="93" spans="2:22" s="96" customFormat="1" ht="20.25">
      <c r="B93" s="100">
        <v>3392</v>
      </c>
      <c r="C93" s="100">
        <v>6121</v>
      </c>
      <c r="D93" s="98" t="s">
        <v>112</v>
      </c>
      <c r="E93" s="101"/>
      <c r="F93" s="102">
        <v>150</v>
      </c>
      <c r="G93" s="95"/>
      <c r="H93" s="101"/>
      <c r="I93" s="102">
        <v>110</v>
      </c>
      <c r="J93" s="95"/>
      <c r="K93" s="101"/>
      <c r="L93" s="102"/>
      <c r="M93" s="95"/>
      <c r="N93" s="101"/>
      <c r="O93" s="102"/>
      <c r="P93" s="95"/>
      <c r="Q93" s="101"/>
      <c r="R93" s="102"/>
      <c r="S93" s="95"/>
      <c r="T93" s="101"/>
      <c r="U93" s="14">
        <f t="shared" si="5"/>
        <v>260</v>
      </c>
      <c r="V93" s="108"/>
    </row>
    <row r="94" spans="2:21" s="96" customFormat="1" ht="20.25">
      <c r="B94" s="100">
        <v>6171</v>
      </c>
      <c r="C94" s="100">
        <v>6121</v>
      </c>
      <c r="D94" s="98" t="s">
        <v>113</v>
      </c>
      <c r="E94" s="101"/>
      <c r="F94" s="102">
        <v>720</v>
      </c>
      <c r="G94" s="95"/>
      <c r="H94" s="101"/>
      <c r="I94" s="102"/>
      <c r="J94" s="95"/>
      <c r="K94" s="101"/>
      <c r="L94" s="102"/>
      <c r="M94" s="95"/>
      <c r="N94" s="101"/>
      <c r="O94" s="102"/>
      <c r="P94" s="95"/>
      <c r="Q94" s="101"/>
      <c r="R94" s="102"/>
      <c r="S94" s="95"/>
      <c r="T94" s="101"/>
      <c r="U94" s="14">
        <f t="shared" si="5"/>
        <v>720</v>
      </c>
    </row>
    <row r="95" spans="2:21" s="96" customFormat="1" ht="20.25">
      <c r="B95" s="100">
        <v>3349</v>
      </c>
      <c r="C95" s="100">
        <v>6349</v>
      </c>
      <c r="D95" s="98" t="s">
        <v>117</v>
      </c>
      <c r="E95" s="101"/>
      <c r="F95" s="102">
        <v>500</v>
      </c>
      <c r="G95" s="95"/>
      <c r="H95" s="101"/>
      <c r="I95" s="102"/>
      <c r="J95" s="95"/>
      <c r="K95" s="101"/>
      <c r="L95" s="102"/>
      <c r="M95" s="95"/>
      <c r="N95" s="101"/>
      <c r="O95" s="102"/>
      <c r="P95" s="95"/>
      <c r="Q95" s="101"/>
      <c r="R95" s="102"/>
      <c r="S95" s="95"/>
      <c r="T95" s="101"/>
      <c r="U95" s="14">
        <f t="shared" si="5"/>
        <v>500</v>
      </c>
    </row>
    <row r="96" spans="2:22" s="96" customFormat="1" ht="20.25">
      <c r="B96" s="100">
        <v>3113</v>
      </c>
      <c r="C96" s="100">
        <v>6121</v>
      </c>
      <c r="D96" s="98" t="s">
        <v>122</v>
      </c>
      <c r="E96" s="101"/>
      <c r="F96" s="102">
        <v>100</v>
      </c>
      <c r="G96" s="95"/>
      <c r="H96" s="101"/>
      <c r="I96" s="102">
        <v>-50</v>
      </c>
      <c r="J96" s="95"/>
      <c r="K96" s="101"/>
      <c r="L96" s="102"/>
      <c r="M96" s="95"/>
      <c r="N96" s="101"/>
      <c r="O96" s="102"/>
      <c r="P96" s="95"/>
      <c r="Q96" s="101"/>
      <c r="R96" s="102"/>
      <c r="S96" s="95"/>
      <c r="T96" s="101"/>
      <c r="U96" s="14">
        <f t="shared" si="5"/>
        <v>50</v>
      </c>
      <c r="V96" s="108"/>
    </row>
    <row r="97" spans="2:21" s="96" customFormat="1" ht="20.25">
      <c r="B97" s="100">
        <v>3392</v>
      </c>
      <c r="C97" s="100">
        <v>6121</v>
      </c>
      <c r="D97" s="98" t="s">
        <v>123</v>
      </c>
      <c r="E97" s="101"/>
      <c r="F97" s="102">
        <v>50</v>
      </c>
      <c r="G97" s="95"/>
      <c r="H97" s="101"/>
      <c r="I97" s="102"/>
      <c r="J97" s="95"/>
      <c r="K97" s="101"/>
      <c r="L97" s="102"/>
      <c r="M97" s="95"/>
      <c r="N97" s="101"/>
      <c r="O97" s="102"/>
      <c r="P97" s="95"/>
      <c r="Q97" s="101"/>
      <c r="R97" s="102"/>
      <c r="S97" s="95"/>
      <c r="T97" s="101"/>
      <c r="U97" s="14">
        <f t="shared" si="5"/>
        <v>50</v>
      </c>
    </row>
    <row r="98" spans="2:22" s="96" customFormat="1" ht="20.25">
      <c r="B98" s="100">
        <v>5512</v>
      </c>
      <c r="C98" s="100">
        <v>6122</v>
      </c>
      <c r="D98" s="98" t="s">
        <v>131</v>
      </c>
      <c r="E98" s="101"/>
      <c r="F98" s="102">
        <v>0</v>
      </c>
      <c r="G98" s="95"/>
      <c r="H98" s="101"/>
      <c r="I98" s="102"/>
      <c r="J98" s="95"/>
      <c r="K98" s="101"/>
      <c r="L98" s="102">
        <v>150</v>
      </c>
      <c r="M98" s="95"/>
      <c r="N98" s="101"/>
      <c r="O98" s="102"/>
      <c r="P98" s="95"/>
      <c r="Q98" s="101"/>
      <c r="R98" s="102"/>
      <c r="S98" s="95"/>
      <c r="T98" s="101"/>
      <c r="U98" s="109">
        <f>SUM(F98,I98,L98)</f>
        <v>150</v>
      </c>
      <c r="V98" s="110"/>
    </row>
    <row r="99" spans="2:21" s="1" customFormat="1" ht="21" thickBot="1">
      <c r="B99" s="117" t="s">
        <v>51</v>
      </c>
      <c r="C99" s="117"/>
      <c r="D99" s="118"/>
      <c r="E99" s="32"/>
      <c r="F99" s="78">
        <f>SUM(F81:F98)</f>
        <v>6368</v>
      </c>
      <c r="G99" s="67"/>
      <c r="H99" s="32">
        <f>SUM(H80:H97)</f>
        <v>0</v>
      </c>
      <c r="I99" s="78">
        <f>SUM(I81:I97)</f>
        <v>19</v>
      </c>
      <c r="J99" s="67"/>
      <c r="K99" s="32">
        <f>SUM(K80:K97)</f>
        <v>0</v>
      </c>
      <c r="L99" s="78">
        <f>SUM(L80:L98)</f>
        <v>150</v>
      </c>
      <c r="M99" s="67"/>
      <c r="N99" s="32">
        <f>SUM(N80:N97)</f>
        <v>0</v>
      </c>
      <c r="O99" s="78">
        <f>SUM(O80:O98)</f>
        <v>0</v>
      </c>
      <c r="P99" s="67"/>
      <c r="Q99" s="32">
        <f>SUM(Q80:Q97)</f>
        <v>0</v>
      </c>
      <c r="R99" s="78">
        <f>SUM(R80:R98)</f>
        <v>0</v>
      </c>
      <c r="S99" s="67"/>
      <c r="T99" s="32">
        <f>SUM(T80:T97)</f>
        <v>0</v>
      </c>
      <c r="U99" s="78">
        <f>SUM(U81:U98)</f>
        <v>6537</v>
      </c>
    </row>
    <row r="100" spans="2:21" s="1" customFormat="1" ht="15.75" customHeight="1" thickBot="1">
      <c r="B100" s="41"/>
      <c r="C100" s="41"/>
      <c r="D100" s="42"/>
      <c r="E100" s="40"/>
      <c r="F100" s="40"/>
      <c r="G100" s="67"/>
      <c r="H100" s="40"/>
      <c r="I100" s="40"/>
      <c r="J100" s="67"/>
      <c r="K100" s="40"/>
      <c r="L100" s="40"/>
      <c r="M100" s="67"/>
      <c r="N100" s="40"/>
      <c r="O100" s="40"/>
      <c r="P100" s="67"/>
      <c r="Q100" s="40"/>
      <c r="R100" s="40"/>
      <c r="S100" s="67"/>
      <c r="T100" s="40"/>
      <c r="U100" s="40"/>
    </row>
    <row r="101" spans="2:21" s="1" customFormat="1" ht="21" thickBot="1">
      <c r="B101" s="117" t="s">
        <v>55</v>
      </c>
      <c r="C101" s="117"/>
      <c r="D101" s="118"/>
      <c r="E101" s="81">
        <f>SUM(E19,E30,E78)</f>
        <v>31981</v>
      </c>
      <c r="F101" s="80">
        <f>SUM(F78,F99,F108)</f>
        <v>34597</v>
      </c>
      <c r="G101" s="67"/>
      <c r="H101" s="81">
        <f>SUM(H19,H30,H78)</f>
        <v>112</v>
      </c>
      <c r="I101" s="80">
        <f>SUM(I78,I99,I108)</f>
        <v>112</v>
      </c>
      <c r="J101" s="67"/>
      <c r="K101" s="81">
        <f>SUM(K19,K30,K78)</f>
        <v>48</v>
      </c>
      <c r="L101" s="80">
        <f>SUM(L78,L99,L108)</f>
        <v>48</v>
      </c>
      <c r="M101" s="67"/>
      <c r="N101" s="81">
        <f>SUM(N19,N30,N78)</f>
        <v>2</v>
      </c>
      <c r="O101" s="80">
        <f>SUM(O78,O99,O108)</f>
        <v>1012</v>
      </c>
      <c r="P101" s="67"/>
      <c r="Q101" s="81">
        <f>SUM(Q19,Q30,Q78)</f>
        <v>164</v>
      </c>
      <c r="R101" s="80">
        <f>SUM(R78,R99,R108)</f>
        <v>164</v>
      </c>
      <c r="S101" s="67"/>
      <c r="T101" s="81">
        <f>SUM(T19,T30,T78)</f>
        <v>32307</v>
      </c>
      <c r="U101" s="80">
        <f>SUM(U78,U99,U108)</f>
        <v>35933</v>
      </c>
    </row>
    <row r="102" spans="2:21" s="1" customFormat="1" ht="20.25">
      <c r="B102" s="43"/>
      <c r="C102" s="43"/>
      <c r="D102" s="43"/>
      <c r="E102" s="44"/>
      <c r="F102" s="45">
        <f>E101-F101+E108+E106</f>
        <v>0</v>
      </c>
      <c r="G102" s="67"/>
      <c r="H102" s="44"/>
      <c r="I102" s="45">
        <f>H101-I101+H108+H106</f>
        <v>0</v>
      </c>
      <c r="J102" s="67"/>
      <c r="K102" s="44"/>
      <c r="L102" s="45">
        <f>K101-L101+K108+K106</f>
        <v>0</v>
      </c>
      <c r="M102" s="67"/>
      <c r="N102" s="44"/>
      <c r="O102" s="45">
        <f>N101-O101+N108+N106</f>
        <v>0</v>
      </c>
      <c r="P102" s="67"/>
      <c r="Q102" s="44"/>
      <c r="R102" s="45">
        <f>Q101-R101+Q108+Q106</f>
        <v>0</v>
      </c>
      <c r="S102" s="67"/>
      <c r="T102" s="44"/>
      <c r="U102" s="45">
        <f>T101-U101+T108+T106</f>
        <v>0</v>
      </c>
    </row>
    <row r="103" spans="2:21" s="1" customFormat="1" ht="12" customHeight="1" thickBot="1">
      <c r="B103" s="46"/>
      <c r="C103" s="46"/>
      <c r="D103" s="46"/>
      <c r="E103" s="46"/>
      <c r="F103" s="46"/>
      <c r="G103" s="68"/>
      <c r="H103" s="46"/>
      <c r="I103" s="46"/>
      <c r="J103" s="68"/>
      <c r="K103" s="46"/>
      <c r="L103" s="46"/>
      <c r="M103" s="68"/>
      <c r="N103" s="46"/>
      <c r="O103" s="46"/>
      <c r="P103" s="68"/>
      <c r="Q103" s="46"/>
      <c r="R103" s="46"/>
      <c r="S103" s="68"/>
      <c r="T103" s="46"/>
      <c r="U103" s="46"/>
    </row>
    <row r="104" spans="2:21" s="1" customFormat="1" ht="20.25">
      <c r="B104" s="37" t="s">
        <v>48</v>
      </c>
      <c r="C104" s="38" t="s">
        <v>47</v>
      </c>
      <c r="D104" s="47" t="s">
        <v>52</v>
      </c>
      <c r="E104" s="82"/>
      <c r="F104" s="83"/>
      <c r="G104" s="68"/>
      <c r="H104" s="82"/>
      <c r="I104" s="83"/>
      <c r="J104" s="68"/>
      <c r="K104" s="82"/>
      <c r="L104" s="83"/>
      <c r="M104" s="68"/>
      <c r="N104" s="82"/>
      <c r="O104" s="83"/>
      <c r="P104" s="68"/>
      <c r="Q104" s="82"/>
      <c r="R104" s="83"/>
      <c r="S104" s="68"/>
      <c r="T104" s="82"/>
      <c r="U104" s="83"/>
    </row>
    <row r="105" spans="2:22" s="1" customFormat="1" ht="20.25">
      <c r="B105" s="37"/>
      <c r="C105" s="37">
        <v>8901</v>
      </c>
      <c r="D105" s="79" t="s">
        <v>90</v>
      </c>
      <c r="E105" s="84"/>
      <c r="F105" s="85"/>
      <c r="G105" s="68"/>
      <c r="H105" s="84"/>
      <c r="I105" s="85"/>
      <c r="J105" s="68"/>
      <c r="K105" s="84"/>
      <c r="L105" s="85"/>
      <c r="M105" s="68"/>
      <c r="N105" s="84"/>
      <c r="O105" s="85"/>
      <c r="P105" s="68"/>
      <c r="Q105" s="84"/>
      <c r="R105" s="85"/>
      <c r="S105" s="68"/>
      <c r="T105" s="84"/>
      <c r="U105" s="85"/>
      <c r="V105" s="1" t="s">
        <v>3</v>
      </c>
    </row>
    <row r="106" spans="2:22" s="2" customFormat="1" ht="20.25">
      <c r="B106" s="29"/>
      <c r="C106" s="29">
        <v>8115</v>
      </c>
      <c r="D106" s="79" t="s">
        <v>39</v>
      </c>
      <c r="E106" s="28">
        <v>3856</v>
      </c>
      <c r="F106" s="14"/>
      <c r="G106" s="64"/>
      <c r="H106" s="28"/>
      <c r="I106" s="14"/>
      <c r="J106" s="64"/>
      <c r="K106" s="28"/>
      <c r="L106" s="14"/>
      <c r="M106" s="64"/>
      <c r="N106" s="28">
        <v>1010</v>
      </c>
      <c r="O106" s="14"/>
      <c r="P106" s="64"/>
      <c r="Q106" s="28"/>
      <c r="R106" s="14"/>
      <c r="S106" s="64"/>
      <c r="T106" s="28">
        <f>SUM(E106,N106)</f>
        <v>4866</v>
      </c>
      <c r="U106" s="14"/>
      <c r="V106" s="108"/>
    </row>
    <row r="107" spans="2:21" s="2" customFormat="1" ht="20.25">
      <c r="B107" s="29"/>
      <c r="C107" s="29">
        <v>8123</v>
      </c>
      <c r="D107" s="79" t="s">
        <v>96</v>
      </c>
      <c r="E107" s="28">
        <v>0</v>
      </c>
      <c r="F107" s="14"/>
      <c r="G107" s="64"/>
      <c r="H107" s="28"/>
      <c r="I107" s="14"/>
      <c r="J107" s="64"/>
      <c r="K107" s="28"/>
      <c r="L107" s="14"/>
      <c r="M107" s="64"/>
      <c r="N107" s="28"/>
      <c r="O107" s="14"/>
      <c r="P107" s="64"/>
      <c r="Q107" s="28"/>
      <c r="R107" s="14"/>
      <c r="S107" s="64"/>
      <c r="T107" s="28">
        <f>SUM(E107,H107)</f>
        <v>0</v>
      </c>
      <c r="U107" s="14"/>
    </row>
    <row r="108" spans="2:21" s="2" customFormat="1" ht="21" thickBot="1">
      <c r="B108" s="29"/>
      <c r="C108" s="29">
        <v>8124</v>
      </c>
      <c r="D108" s="79" t="s">
        <v>82</v>
      </c>
      <c r="E108" s="87">
        <v>-1240</v>
      </c>
      <c r="F108" s="86"/>
      <c r="G108" s="64"/>
      <c r="H108" s="87"/>
      <c r="I108" s="86"/>
      <c r="J108" s="64"/>
      <c r="K108" s="87"/>
      <c r="L108" s="86"/>
      <c r="M108" s="64"/>
      <c r="N108" s="87"/>
      <c r="O108" s="86"/>
      <c r="P108" s="64"/>
      <c r="Q108" s="87"/>
      <c r="R108" s="86"/>
      <c r="S108" s="64"/>
      <c r="T108" s="28">
        <f>SUM(E108,H108)</f>
        <v>-1240</v>
      </c>
      <c r="U108" s="86"/>
    </row>
    <row r="109" spans="2:21" s="2" customFormat="1" ht="20.25">
      <c r="B109" s="48"/>
      <c r="C109" s="48"/>
      <c r="D109" s="49"/>
      <c r="E109" s="44"/>
      <c r="F109" s="36"/>
      <c r="G109" s="64"/>
      <c r="H109" s="44"/>
      <c r="I109" s="36"/>
      <c r="J109" s="64"/>
      <c r="K109" s="44"/>
      <c r="L109" s="36"/>
      <c r="M109" s="64"/>
      <c r="N109" s="44"/>
      <c r="O109" s="36"/>
      <c r="P109" s="64"/>
      <c r="Q109" s="44"/>
      <c r="R109" s="36"/>
      <c r="S109" s="64"/>
      <c r="T109" s="44"/>
      <c r="U109" s="36"/>
    </row>
    <row r="110" spans="2:21" s="2" customFormat="1" ht="20.25">
      <c r="B110" s="115" t="s">
        <v>88</v>
      </c>
      <c r="C110" s="116"/>
      <c r="D110" s="116"/>
      <c r="E110" s="52">
        <f>SUM(E101:E108)</f>
        <v>34597</v>
      </c>
      <c r="F110" s="35">
        <f>SUM(F101)</f>
        <v>34597</v>
      </c>
      <c r="G110" s="64"/>
      <c r="H110" s="52">
        <f>SUM(H101:H108)</f>
        <v>112</v>
      </c>
      <c r="I110" s="35">
        <f>SUM(I101)</f>
        <v>112</v>
      </c>
      <c r="J110" s="64"/>
      <c r="K110" s="52">
        <f>SUM(K101:K108)</f>
        <v>48</v>
      </c>
      <c r="L110" s="35">
        <f>SUM(L101)</f>
        <v>48</v>
      </c>
      <c r="M110" s="64"/>
      <c r="N110" s="52">
        <f>SUM(N101:N108)</f>
        <v>1012</v>
      </c>
      <c r="O110" s="35">
        <f>SUM(O101)</f>
        <v>1012</v>
      </c>
      <c r="P110" s="64"/>
      <c r="Q110" s="52">
        <f>SUM(Q101:Q108)</f>
        <v>164</v>
      </c>
      <c r="R110" s="35">
        <f>SUM(R101)</f>
        <v>164</v>
      </c>
      <c r="S110" s="64"/>
      <c r="T110" s="52">
        <f>SUM(T101:T108)</f>
        <v>35933</v>
      </c>
      <c r="U110" s="35">
        <f>SUM(U101)</f>
        <v>35933</v>
      </c>
    </row>
    <row r="111" spans="2:21" s="2" customFormat="1" ht="20.25">
      <c r="B111" s="50"/>
      <c r="C111" s="51"/>
      <c r="D111" s="51"/>
      <c r="E111" s="52"/>
      <c r="F111" s="35"/>
      <c r="G111" s="64"/>
      <c r="H111" s="52"/>
      <c r="I111" s="35"/>
      <c r="J111" s="64"/>
      <c r="K111" s="52"/>
      <c r="L111" s="35"/>
      <c r="M111" s="64"/>
      <c r="N111" s="52"/>
      <c r="O111" s="35"/>
      <c r="P111" s="64"/>
      <c r="Q111" s="52"/>
      <c r="R111" s="35"/>
      <c r="S111" s="64"/>
      <c r="T111" s="52"/>
      <c r="U111" s="35"/>
    </row>
    <row r="112" spans="2:21" s="2" customFormat="1" ht="20.25" customHeight="1" hidden="1">
      <c r="B112" s="50"/>
      <c r="C112" s="51"/>
      <c r="D112" s="6" t="s">
        <v>97</v>
      </c>
      <c r="E112" s="52"/>
      <c r="F112" s="35"/>
      <c r="G112" s="64"/>
      <c r="H112" s="52"/>
      <c r="I112" s="35"/>
      <c r="J112" s="64"/>
      <c r="K112" s="52"/>
      <c r="L112" s="35"/>
      <c r="M112" s="64"/>
      <c r="N112" s="52"/>
      <c r="O112" s="35"/>
      <c r="P112" s="64"/>
      <c r="Q112" s="52"/>
      <c r="R112" s="35"/>
      <c r="S112" s="64"/>
      <c r="T112" s="52"/>
      <c r="U112" s="35"/>
    </row>
    <row r="113" spans="2:21" s="2" customFormat="1" ht="18" customHeight="1" hidden="1">
      <c r="B113" s="53" t="s">
        <v>83</v>
      </c>
      <c r="C113" s="53" t="s">
        <v>98</v>
      </c>
      <c r="D113" s="54" t="s">
        <v>59</v>
      </c>
      <c r="E113" s="36"/>
      <c r="F113" s="3"/>
      <c r="G113" s="64"/>
      <c r="H113" s="36"/>
      <c r="I113" s="3"/>
      <c r="J113" s="64"/>
      <c r="K113" s="36"/>
      <c r="L113" s="3"/>
      <c r="M113" s="64"/>
      <c r="N113" s="36"/>
      <c r="O113" s="3"/>
      <c r="P113" s="64"/>
      <c r="Q113" s="36"/>
      <c r="R113" s="3"/>
      <c r="S113" s="64"/>
      <c r="T113" s="36"/>
      <c r="U113" s="3"/>
    </row>
    <row r="114" spans="2:21" s="2" customFormat="1" ht="20.25" customHeight="1" hidden="1">
      <c r="B114" s="55">
        <v>6409</v>
      </c>
      <c r="C114" s="55">
        <v>5222</v>
      </c>
      <c r="D114" s="56" t="s">
        <v>84</v>
      </c>
      <c r="E114" s="56"/>
      <c r="F114" s="9">
        <v>18</v>
      </c>
      <c r="G114" s="64"/>
      <c r="H114" s="56"/>
      <c r="I114" s="9">
        <v>18</v>
      </c>
      <c r="J114" s="64"/>
      <c r="K114" s="56"/>
      <c r="L114" s="9">
        <v>18</v>
      </c>
      <c r="M114" s="64"/>
      <c r="N114" s="56"/>
      <c r="O114" s="9">
        <v>18</v>
      </c>
      <c r="P114" s="64"/>
      <c r="Q114" s="56"/>
      <c r="R114" s="9">
        <v>18</v>
      </c>
      <c r="S114" s="64"/>
      <c r="T114" s="56"/>
      <c r="U114" s="9">
        <v>18</v>
      </c>
    </row>
    <row r="115" spans="2:21" s="2" customFormat="1" ht="20.25" customHeight="1" hidden="1">
      <c r="B115" s="55">
        <v>6409</v>
      </c>
      <c r="C115" s="55">
        <v>5222</v>
      </c>
      <c r="D115" s="56" t="s">
        <v>85</v>
      </c>
      <c r="E115" s="56"/>
      <c r="F115" s="9">
        <v>30</v>
      </c>
      <c r="G115" s="64"/>
      <c r="H115" s="56"/>
      <c r="I115" s="9">
        <v>30</v>
      </c>
      <c r="J115" s="64"/>
      <c r="K115" s="56"/>
      <c r="L115" s="9">
        <v>30</v>
      </c>
      <c r="M115" s="64"/>
      <c r="N115" s="56"/>
      <c r="O115" s="9">
        <v>30</v>
      </c>
      <c r="P115" s="64"/>
      <c r="Q115" s="56"/>
      <c r="R115" s="9">
        <v>30</v>
      </c>
      <c r="S115" s="64"/>
      <c r="T115" s="56"/>
      <c r="U115" s="9">
        <v>30</v>
      </c>
    </row>
    <row r="116" spans="2:21" s="2" customFormat="1" ht="20.25" customHeight="1" hidden="1">
      <c r="B116" s="55">
        <v>6409</v>
      </c>
      <c r="C116" s="55">
        <v>5222</v>
      </c>
      <c r="D116" s="56" t="s">
        <v>86</v>
      </c>
      <c r="E116" s="56"/>
      <c r="F116" s="9">
        <v>30</v>
      </c>
      <c r="G116" s="64"/>
      <c r="H116" s="56"/>
      <c r="I116" s="9">
        <v>30</v>
      </c>
      <c r="J116" s="64"/>
      <c r="K116" s="56"/>
      <c r="L116" s="9">
        <v>30</v>
      </c>
      <c r="M116" s="64"/>
      <c r="N116" s="56"/>
      <c r="O116" s="9">
        <v>30</v>
      </c>
      <c r="P116" s="64"/>
      <c r="Q116" s="56"/>
      <c r="R116" s="9">
        <v>30</v>
      </c>
      <c r="S116" s="64"/>
      <c r="T116" s="56"/>
      <c r="U116" s="9">
        <v>30</v>
      </c>
    </row>
    <row r="117" spans="2:21" s="2" customFormat="1" ht="20.25" customHeight="1" hidden="1">
      <c r="B117" s="55">
        <v>6409</v>
      </c>
      <c r="C117" s="55">
        <v>5222</v>
      </c>
      <c r="D117" s="56" t="s">
        <v>102</v>
      </c>
      <c r="E117" s="56"/>
      <c r="F117" s="9">
        <v>50</v>
      </c>
      <c r="G117" s="64"/>
      <c r="H117" s="56"/>
      <c r="I117" s="9">
        <v>50</v>
      </c>
      <c r="J117" s="64"/>
      <c r="K117" s="56"/>
      <c r="L117" s="9">
        <v>50</v>
      </c>
      <c r="M117" s="64"/>
      <c r="N117" s="56"/>
      <c r="O117" s="9">
        <v>50</v>
      </c>
      <c r="P117" s="64"/>
      <c r="Q117" s="56"/>
      <c r="R117" s="9">
        <v>50</v>
      </c>
      <c r="S117" s="64"/>
      <c r="T117" s="56"/>
      <c r="U117" s="9">
        <v>50</v>
      </c>
    </row>
    <row r="118" spans="2:21" s="2" customFormat="1" ht="20.25" customHeight="1" hidden="1">
      <c r="B118" s="55">
        <v>6409</v>
      </c>
      <c r="C118" s="55">
        <v>5222</v>
      </c>
      <c r="D118" s="56" t="s">
        <v>108</v>
      </c>
      <c r="E118" s="56"/>
      <c r="F118" s="9">
        <v>3</v>
      </c>
      <c r="G118" s="64"/>
      <c r="H118" s="56"/>
      <c r="I118" s="9">
        <v>3</v>
      </c>
      <c r="J118" s="64"/>
      <c r="K118" s="56"/>
      <c r="L118" s="9">
        <v>3</v>
      </c>
      <c r="M118" s="64"/>
      <c r="N118" s="56"/>
      <c r="O118" s="9">
        <v>3</v>
      </c>
      <c r="P118" s="64"/>
      <c r="Q118" s="56"/>
      <c r="R118" s="9">
        <v>3</v>
      </c>
      <c r="S118" s="64"/>
      <c r="T118" s="56"/>
      <c r="U118" s="9">
        <v>3</v>
      </c>
    </row>
    <row r="119" spans="2:21" s="2" customFormat="1" ht="20.25" customHeight="1" hidden="1">
      <c r="B119" s="55">
        <v>6409</v>
      </c>
      <c r="C119" s="55">
        <v>5222</v>
      </c>
      <c r="D119" s="56" t="s">
        <v>103</v>
      </c>
      <c r="E119" s="56"/>
      <c r="F119" s="9">
        <v>5</v>
      </c>
      <c r="G119" s="64"/>
      <c r="H119" s="56"/>
      <c r="I119" s="9">
        <v>5</v>
      </c>
      <c r="J119" s="64"/>
      <c r="K119" s="56"/>
      <c r="L119" s="9">
        <v>5</v>
      </c>
      <c r="M119" s="64"/>
      <c r="N119" s="56"/>
      <c r="O119" s="9">
        <v>5</v>
      </c>
      <c r="P119" s="64"/>
      <c r="Q119" s="56"/>
      <c r="R119" s="9">
        <v>5</v>
      </c>
      <c r="S119" s="64"/>
      <c r="T119" s="56"/>
      <c r="U119" s="9">
        <v>5</v>
      </c>
    </row>
    <row r="120" spans="2:21" s="2" customFormat="1" ht="20.25" customHeight="1" hidden="1">
      <c r="B120" s="55">
        <v>6409</v>
      </c>
      <c r="C120" s="55">
        <v>5222</v>
      </c>
      <c r="D120" s="56" t="s">
        <v>109</v>
      </c>
      <c r="E120" s="56"/>
      <c r="F120" s="9">
        <v>5</v>
      </c>
      <c r="G120" s="64"/>
      <c r="H120" s="56"/>
      <c r="I120" s="9">
        <v>5</v>
      </c>
      <c r="J120" s="64"/>
      <c r="K120" s="56"/>
      <c r="L120" s="9">
        <v>5</v>
      </c>
      <c r="M120" s="64"/>
      <c r="N120" s="56"/>
      <c r="O120" s="9">
        <v>5</v>
      </c>
      <c r="P120" s="64"/>
      <c r="Q120" s="56"/>
      <c r="R120" s="9">
        <v>5</v>
      </c>
      <c r="S120" s="64"/>
      <c r="T120" s="56"/>
      <c r="U120" s="9">
        <v>5</v>
      </c>
    </row>
    <row r="121" spans="2:21" s="2" customFormat="1" ht="20.25" customHeight="1" hidden="1">
      <c r="B121" s="55">
        <v>6409</v>
      </c>
      <c r="C121" s="55">
        <v>5222</v>
      </c>
      <c r="D121" s="56" t="s">
        <v>121</v>
      </c>
      <c r="E121" s="56"/>
      <c r="F121" s="9">
        <v>12</v>
      </c>
      <c r="G121" s="64"/>
      <c r="H121" s="56"/>
      <c r="I121" s="9">
        <v>12</v>
      </c>
      <c r="J121" s="64"/>
      <c r="K121" s="56"/>
      <c r="L121" s="9">
        <v>12</v>
      </c>
      <c r="M121" s="64"/>
      <c r="N121" s="56"/>
      <c r="O121" s="9">
        <v>12</v>
      </c>
      <c r="P121" s="64"/>
      <c r="Q121" s="56"/>
      <c r="R121" s="9">
        <v>12</v>
      </c>
      <c r="S121" s="64"/>
      <c r="T121" s="56"/>
      <c r="U121" s="9">
        <v>12</v>
      </c>
    </row>
    <row r="122" spans="2:21" s="2" customFormat="1" ht="20.25" customHeight="1" hidden="1">
      <c r="B122" s="48"/>
      <c r="C122" s="48"/>
      <c r="D122" s="36"/>
      <c r="E122" s="36"/>
      <c r="F122" s="3"/>
      <c r="G122" s="64"/>
      <c r="H122" s="36"/>
      <c r="I122" s="3"/>
      <c r="J122" s="64"/>
      <c r="K122" s="36"/>
      <c r="L122" s="3"/>
      <c r="M122" s="64"/>
      <c r="N122" s="36"/>
      <c r="O122" s="3"/>
      <c r="P122" s="64"/>
      <c r="Q122" s="36"/>
      <c r="R122" s="3"/>
      <c r="S122" s="64"/>
      <c r="T122" s="36"/>
      <c r="U122" s="3"/>
    </row>
    <row r="123" spans="2:21" s="2" customFormat="1" ht="20.25" customHeight="1" hidden="1">
      <c r="B123" s="57" t="s">
        <v>83</v>
      </c>
      <c r="C123" s="53" t="s">
        <v>99</v>
      </c>
      <c r="D123" s="58" t="s">
        <v>58</v>
      </c>
      <c r="E123" s="59"/>
      <c r="F123" s="59"/>
      <c r="G123" s="64"/>
      <c r="H123" s="59"/>
      <c r="I123" s="59"/>
      <c r="J123" s="64"/>
      <c r="K123" s="59"/>
      <c r="L123" s="59"/>
      <c r="M123" s="64"/>
      <c r="N123" s="59"/>
      <c r="O123" s="59"/>
      <c r="P123" s="64"/>
      <c r="Q123" s="59"/>
      <c r="R123" s="59"/>
      <c r="S123" s="64"/>
      <c r="T123" s="59"/>
      <c r="U123" s="59"/>
    </row>
    <row r="124" spans="2:21" ht="20.25" customHeight="1" hidden="1">
      <c r="B124" s="60">
        <v>6409</v>
      </c>
      <c r="C124" s="60">
        <v>5179</v>
      </c>
      <c r="D124" s="56" t="s">
        <v>20</v>
      </c>
      <c r="E124" s="39"/>
      <c r="F124" s="9">
        <v>6</v>
      </c>
      <c r="G124" s="64"/>
      <c r="H124" s="39"/>
      <c r="I124" s="9">
        <v>6</v>
      </c>
      <c r="J124" s="64"/>
      <c r="K124" s="39"/>
      <c r="L124" s="9">
        <v>6</v>
      </c>
      <c r="M124" s="64"/>
      <c r="N124" s="39"/>
      <c r="O124" s="9">
        <v>6</v>
      </c>
      <c r="P124" s="64"/>
      <c r="Q124" s="39"/>
      <c r="R124" s="9">
        <v>6</v>
      </c>
      <c r="S124" s="64"/>
      <c r="T124" s="39"/>
      <c r="U124" s="9">
        <v>6</v>
      </c>
    </row>
    <row r="125" spans="2:21" ht="20.25" customHeight="1" hidden="1">
      <c r="B125" s="60">
        <v>6409</v>
      </c>
      <c r="C125" s="60">
        <v>5179</v>
      </c>
      <c r="D125" s="61" t="s">
        <v>21</v>
      </c>
      <c r="E125" s="39"/>
      <c r="F125" s="9">
        <v>4</v>
      </c>
      <c r="G125" s="64"/>
      <c r="H125" s="39"/>
      <c r="I125" s="9">
        <v>4</v>
      </c>
      <c r="J125" s="64"/>
      <c r="K125" s="39"/>
      <c r="L125" s="9">
        <v>4</v>
      </c>
      <c r="M125" s="64"/>
      <c r="N125" s="39"/>
      <c r="O125" s="9">
        <v>4</v>
      </c>
      <c r="P125" s="64"/>
      <c r="Q125" s="39"/>
      <c r="R125" s="9">
        <v>4</v>
      </c>
      <c r="S125" s="64"/>
      <c r="T125" s="39"/>
      <c r="U125" s="9">
        <v>4</v>
      </c>
    </row>
    <row r="126" spans="2:21" ht="20.25" customHeight="1" hidden="1">
      <c r="B126" s="60">
        <v>6409</v>
      </c>
      <c r="C126" s="60">
        <v>5329</v>
      </c>
      <c r="D126" s="61" t="s">
        <v>22</v>
      </c>
      <c r="E126" s="39"/>
      <c r="F126" s="9">
        <v>15</v>
      </c>
      <c r="G126" s="64"/>
      <c r="H126" s="39"/>
      <c r="I126" s="9">
        <v>15</v>
      </c>
      <c r="J126" s="64"/>
      <c r="K126" s="39"/>
      <c r="L126" s="9">
        <v>15</v>
      </c>
      <c r="M126" s="64"/>
      <c r="N126" s="39"/>
      <c r="O126" s="9">
        <v>15</v>
      </c>
      <c r="P126" s="64"/>
      <c r="Q126" s="39"/>
      <c r="R126" s="9">
        <v>15</v>
      </c>
      <c r="S126" s="64"/>
      <c r="T126" s="39"/>
      <c r="U126" s="9">
        <v>15</v>
      </c>
    </row>
    <row r="127" spans="2:21" s="2" customFormat="1" ht="20.25" customHeight="1" hidden="1">
      <c r="B127" s="60">
        <v>6409</v>
      </c>
      <c r="C127" s="55">
        <v>5329</v>
      </c>
      <c r="D127" s="56" t="s">
        <v>19</v>
      </c>
      <c r="E127" s="9"/>
      <c r="F127" s="9">
        <v>219</v>
      </c>
      <c r="G127" s="64"/>
      <c r="H127" s="9"/>
      <c r="I127" s="9">
        <v>219</v>
      </c>
      <c r="J127" s="64"/>
      <c r="K127" s="9"/>
      <c r="L127" s="9">
        <v>219</v>
      </c>
      <c r="M127" s="64"/>
      <c r="N127" s="9"/>
      <c r="O127" s="9">
        <v>219</v>
      </c>
      <c r="P127" s="64"/>
      <c r="Q127" s="9"/>
      <c r="R127" s="9">
        <v>219</v>
      </c>
      <c r="S127" s="64"/>
      <c r="T127" s="9"/>
      <c r="U127" s="9">
        <v>219</v>
      </c>
    </row>
    <row r="128" spans="2:21" ht="20.25" customHeight="1" hidden="1">
      <c r="B128" s="60">
        <v>6409</v>
      </c>
      <c r="C128" s="55">
        <v>5179</v>
      </c>
      <c r="D128" s="56" t="s">
        <v>60</v>
      </c>
      <c r="E128" s="56"/>
      <c r="F128" s="56">
        <v>1</v>
      </c>
      <c r="G128" s="64"/>
      <c r="H128" s="56"/>
      <c r="I128" s="56">
        <v>1</v>
      </c>
      <c r="J128" s="64"/>
      <c r="K128" s="56"/>
      <c r="L128" s="56">
        <v>1</v>
      </c>
      <c r="M128" s="64"/>
      <c r="N128" s="56"/>
      <c r="O128" s="56">
        <v>1</v>
      </c>
      <c r="P128" s="64"/>
      <c r="Q128" s="56"/>
      <c r="R128" s="56">
        <v>1</v>
      </c>
      <c r="S128" s="64"/>
      <c r="T128" s="56"/>
      <c r="U128" s="56">
        <v>1</v>
      </c>
    </row>
    <row r="129" spans="2:21" ht="20.25" customHeight="1" hidden="1">
      <c r="B129" s="60">
        <v>6409</v>
      </c>
      <c r="C129" s="55">
        <v>5229</v>
      </c>
      <c r="D129" s="56" t="s">
        <v>116</v>
      </c>
      <c r="E129" s="56"/>
      <c r="F129" s="56">
        <v>100</v>
      </c>
      <c r="G129" s="64"/>
      <c r="H129" s="56"/>
      <c r="I129" s="56">
        <v>100</v>
      </c>
      <c r="J129" s="64"/>
      <c r="K129" s="56"/>
      <c r="L129" s="56">
        <v>100</v>
      </c>
      <c r="M129" s="64"/>
      <c r="N129" s="56"/>
      <c r="O129" s="56">
        <v>100</v>
      </c>
      <c r="P129" s="64"/>
      <c r="Q129" s="56"/>
      <c r="R129" s="56">
        <v>100</v>
      </c>
      <c r="S129" s="64"/>
      <c r="T129" s="56"/>
      <c r="U129" s="56">
        <v>100</v>
      </c>
    </row>
    <row r="130" spans="2:21" ht="20.25" customHeight="1" hidden="1">
      <c r="B130" s="55">
        <v>6409</v>
      </c>
      <c r="C130" s="55">
        <v>5329</v>
      </c>
      <c r="D130" s="56" t="s">
        <v>118</v>
      </c>
      <c r="F130" s="56">
        <v>11</v>
      </c>
      <c r="G130" s="64"/>
      <c r="I130" s="56">
        <v>11</v>
      </c>
      <c r="J130" s="64"/>
      <c r="L130" s="56">
        <v>11</v>
      </c>
      <c r="M130" s="64"/>
      <c r="O130" s="56">
        <v>11</v>
      </c>
      <c r="P130" s="64"/>
      <c r="R130" s="56">
        <v>11</v>
      </c>
      <c r="S130" s="64"/>
      <c r="U130" s="56">
        <v>11</v>
      </c>
    </row>
    <row r="131" spans="2:21" ht="20.25" customHeight="1" hidden="1">
      <c r="B131" s="55"/>
      <c r="C131" s="55"/>
      <c r="D131" s="56"/>
      <c r="F131" s="56"/>
      <c r="G131" s="64"/>
      <c r="I131" s="56"/>
      <c r="J131" s="64"/>
      <c r="L131" s="56"/>
      <c r="M131" s="64"/>
      <c r="O131" s="56"/>
      <c r="P131" s="64"/>
      <c r="R131" s="56"/>
      <c r="S131" s="64"/>
      <c r="U131" s="56"/>
    </row>
    <row r="132" spans="2:21" ht="20.25" customHeight="1" hidden="1">
      <c r="B132" s="55"/>
      <c r="C132" s="55"/>
      <c r="D132" s="56"/>
      <c r="E132" s="3" t="s">
        <v>105</v>
      </c>
      <c r="F132" s="56">
        <f>SUM(F114:F130)</f>
        <v>509</v>
      </c>
      <c r="G132" s="64"/>
      <c r="H132" s="3" t="s">
        <v>105</v>
      </c>
      <c r="I132" s="56">
        <f>SUM(I114:I130)</f>
        <v>509</v>
      </c>
      <c r="J132" s="64"/>
      <c r="K132" s="3" t="s">
        <v>105</v>
      </c>
      <c r="L132" s="56">
        <f>SUM(L114:L130)</f>
        <v>509</v>
      </c>
      <c r="M132" s="64"/>
      <c r="N132" s="3" t="s">
        <v>105</v>
      </c>
      <c r="O132" s="56">
        <f>SUM(O114:O130)</f>
        <v>509</v>
      </c>
      <c r="P132" s="64"/>
      <c r="Q132" s="3" t="s">
        <v>105</v>
      </c>
      <c r="R132" s="56">
        <f>SUM(R114:R130)</f>
        <v>509</v>
      </c>
      <c r="S132" s="64"/>
      <c r="T132" s="3" t="s">
        <v>105</v>
      </c>
      <c r="U132" s="56">
        <f>SUM(U114:U130)</f>
        <v>509</v>
      </c>
    </row>
    <row r="135" ht="20.25">
      <c r="D135" s="3" t="s">
        <v>135</v>
      </c>
    </row>
    <row r="136" ht="20.25">
      <c r="D136" s="3" t="s">
        <v>132</v>
      </c>
    </row>
  </sheetData>
  <sheetProtection/>
  <mergeCells count="9">
    <mergeCell ref="T1:U2"/>
    <mergeCell ref="B110:D110"/>
    <mergeCell ref="B99:D99"/>
    <mergeCell ref="B101:D101"/>
    <mergeCell ref="E2:F2"/>
    <mergeCell ref="H1:I2"/>
    <mergeCell ref="K1:L2"/>
    <mergeCell ref="N1:O2"/>
    <mergeCell ref="Q1:R2"/>
  </mergeCells>
  <printOptions/>
  <pageMargins left="0.7" right="0.7" top="0.75" bottom="0.75" header="0.3" footer="0.3"/>
  <pageSetup horizontalDpi="600" verticalDpi="600" orientation="portrait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</dc:creator>
  <cp:keywords/>
  <dc:description/>
  <cp:lastModifiedBy>win</cp:lastModifiedBy>
  <cp:lastPrinted>2022-09-01T11:53:35Z</cp:lastPrinted>
  <dcterms:created xsi:type="dcterms:W3CDTF">2008-01-04T11:23:13Z</dcterms:created>
  <dcterms:modified xsi:type="dcterms:W3CDTF">2022-09-01T12:53:35Z</dcterms:modified>
  <cp:category/>
  <cp:version/>
  <cp:contentType/>
  <cp:contentStatus/>
</cp:coreProperties>
</file>