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P96" i="1"/>
  <c r="P93" i="1"/>
  <c r="N93" i="1"/>
  <c r="E93" i="1"/>
  <c r="Q93" i="1" s="1"/>
  <c r="Q92" i="1"/>
  <c r="P92" i="1"/>
  <c r="Q91" i="1"/>
  <c r="P91" i="1"/>
  <c r="Q90" i="1"/>
  <c r="P90" i="1"/>
  <c r="Q89" i="1"/>
  <c r="P89" i="1"/>
  <c r="Q88" i="1"/>
  <c r="P88" i="1"/>
  <c r="Q87" i="1"/>
  <c r="Q86" i="1"/>
  <c r="P86" i="1"/>
  <c r="Q85" i="1"/>
  <c r="P85" i="1"/>
  <c r="Q84" i="1"/>
  <c r="P84" i="1"/>
  <c r="Q83" i="1"/>
  <c r="P83" i="1"/>
  <c r="N80" i="1"/>
  <c r="M80" i="1"/>
  <c r="M99" i="1" s="1"/>
  <c r="K80" i="1"/>
  <c r="J80" i="1"/>
  <c r="H80" i="1"/>
  <c r="H99" i="1" s="1"/>
  <c r="G80" i="1"/>
  <c r="G99" i="1" s="1"/>
  <c r="D80" i="1"/>
  <c r="P79" i="1"/>
  <c r="E79" i="1"/>
  <c r="E80" i="1" s="1"/>
  <c r="E99" i="1" s="1"/>
  <c r="Q78" i="1"/>
  <c r="P78" i="1"/>
  <c r="Q77" i="1"/>
  <c r="P77" i="1"/>
  <c r="Q76" i="1"/>
  <c r="P76" i="1"/>
  <c r="Q75" i="1"/>
  <c r="P75" i="1"/>
  <c r="Q74" i="1"/>
  <c r="P74" i="1"/>
  <c r="Q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P80" i="1" s="1"/>
  <c r="N31" i="1"/>
  <c r="M31" i="1"/>
  <c r="K31" i="1"/>
  <c r="J31" i="1"/>
  <c r="J99" i="1" s="1"/>
  <c r="G31" i="1"/>
  <c r="D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Q31" i="1" s="1"/>
  <c r="P22" i="1"/>
  <c r="P31" i="1" s="1"/>
  <c r="N21" i="1"/>
  <c r="N99" i="1" s="1"/>
  <c r="M21" i="1"/>
  <c r="K21" i="1"/>
  <c r="K99" i="1" s="1"/>
  <c r="J21" i="1"/>
  <c r="G21" i="1"/>
  <c r="D21" i="1"/>
  <c r="D99" i="1" s="1"/>
  <c r="E100" i="1" s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Q21" i="1" s="1"/>
  <c r="P7" i="1"/>
  <c r="P21" i="1" s="1"/>
  <c r="P99" i="1" s="1"/>
  <c r="Q79" i="1" l="1"/>
  <c r="Q80" i="1" s="1"/>
  <c r="Q99" i="1" s="1"/>
</calcChain>
</file>

<file path=xl/comments1.xml><?xml version="1.0" encoding="utf-8"?>
<comments xmlns="http://schemas.openxmlformats.org/spreadsheetml/2006/main">
  <authors>
    <author>win</author>
  </authors>
  <commentLis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+20.000,- 
převod na odměnu DPP-zimní údržba (v rámci § 2212)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>+170.000,-
pevod na příspěvky pro MŠ (v rámci § 3111)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+ 10.000,- 
převod na zpracování žádosti o dotaci - Aleš Lahoda (v rámci § 3113)
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+2000
převod na mzdy (v rámci § 3612)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+16.000,-
převod na nákup sekačky - zeleň (v rámci §3745)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38"/>
          </rPr>
          <t xml:space="preserve">+3.000,- 
převod na refundaci mzdy - KOVAR a.s. (v rámci § 5512) 
</t>
        </r>
      </text>
    </comment>
  </commentList>
</comments>
</file>

<file path=xl/sharedStrings.xml><?xml version="1.0" encoding="utf-8"?>
<sst xmlns="http://schemas.openxmlformats.org/spreadsheetml/2006/main" count="160" uniqueCount="136">
  <si>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</si>
  <si>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</si>
  <si>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</si>
  <si>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</si>
  <si>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</si>
  <si>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</si>
  <si>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</si>
  <si>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</si>
  <si>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</si>
  <si>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</si>
  <si>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</si>
  <si>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</si>
  <si>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</si>
  <si>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</si>
  <si>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</si>
  <si>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</si>
  <si>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</si>
  <si>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</si>
  <si>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</si>
  <si>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</si>
  <si>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</si>
  <si>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</si>
  <si>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</si>
  <si>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</si>
  <si>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</si>
  <si>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</si>
  <si>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</si>
  <si>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</si>
  <si>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</si>
  <si>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</si>
  <si>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</si>
  <si>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příjem dotace od ÚP na VPP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</si>
  <si>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</si>
  <si>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</si>
  <si>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</si>
  <si>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</si>
  <si>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</si>
  <si>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</si>
  <si>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</si>
  <si>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</si>
  <si>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</si>
  <si>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</si>
  <si>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</si>
  <si>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</si>
  <si>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</si>
  <si>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</si>
  <si>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</si>
  <si>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</si>
  <si>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</si>
  <si>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</si>
  <si>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</si>
  <si>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</si>
  <si>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</si>
  <si>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</si>
  <si>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80-Výdaj na opravu KD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</si>
  <si>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</si>
  <si>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</si>
  <si>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</si>
  <si>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</si>
  <si>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</si>
  <si>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Nižší příjem z pronájmu - nebyty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</si>
  <si>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</si>
  <si>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</si>
  <si>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</si>
  <si>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</si>
  <si>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</si>
  <si>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</si>
  <si>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P-180-prodej pozemků, V-255-nákup pozemků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</si>
  <si>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</si>
  <si>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</si>
  <si>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</si>
  <si>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</si>
  <si>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</si>
  <si>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</si>
  <si>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</si>
  <si>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188- výdaj na mzdy - veřejná zeleň</t>
  </si>
  <si>
    <t>Denní stacionáře a centra denních služeb</t>
  </si>
  <si>
    <t>Ochrana obyvatelstva</t>
  </si>
  <si>
    <t>Krizová opatření</t>
  </si>
  <si>
    <t>300-Výdaj na 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</si>
  <si>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</si>
  <si>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</si>
  <si>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</si>
  <si>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</si>
  <si>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</si>
  <si>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</si>
  <si>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</si>
  <si>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</si>
  <si>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</si>
  <si>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</si>
  <si>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</si>
  <si>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</si>
  <si>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</si>
  <si>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</si>
  <si>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</si>
  <si>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</si>
  <si>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</si>
  <si>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INV Revitalizace zeleně</t>
  </si>
  <si>
    <t>51-INV Revitalizace zeleně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</si>
  <si>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</si>
  <si>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</si>
  <si>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</si>
  <si>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</si>
  <si>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>Financování</t>
  </si>
  <si>
    <t>Zapojení zůstatku na BÚ ke konci roku</t>
  </si>
  <si>
    <t>zapojení zůstatku z min.let</t>
  </si>
  <si>
    <t>Úhrada splátky dlouhodobých přijatých půjčených prostředků</t>
  </si>
  <si>
    <t xml:space="preserve">Celkem 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</si>
  <si>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</si>
  <si>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</si>
  <si>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</si>
  <si>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</si>
  <si>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</si>
  <si>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</si>
  <si>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</si>
  <si>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</si>
  <si>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</si>
  <si>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</si>
  <si>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</si>
  <si>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</si>
  <si>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</si>
  <si>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</si>
  <si>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</si>
  <si>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</si>
  <si>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</si>
  <si>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</si>
  <si>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</si>
  <si>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</si>
  <si>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</si>
  <si>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</si>
  <si>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</si>
  <si>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</si>
  <si>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INV Rozšíření VO - propojení Dolansko_Hořansko u Chrásteckých</t>
  </si>
  <si>
    <t>91 - Rozšíření VO</t>
  </si>
  <si>
    <t xml:space="preserve">1180 - Přeložka VO </t>
  </si>
  <si>
    <t>Vyvěšeno dne: 14.6.2019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</si>
</sst>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24"/>
      <name val="Arial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4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1" fillId="0" borderId="0" xfId="0" applyFont="1"/>
    <xf numFmtId="0" fontId="2" fillId="0" borderId="4" xfId="0" applyFont="1" applyFill="1" applyBorder="1"/>
    <xf numFmtId="0" fontId="2" fillId="0" borderId="7" xfId="0" applyFont="1" applyBorder="1"/>
    <xf numFmtId="0" fontId="2" fillId="0" borderId="0" xfId="0" applyFont="1" applyBorder="1"/>
    <xf numFmtId="0" fontId="9" fillId="0" borderId="10" xfId="0" applyFont="1" applyBorder="1"/>
    <xf numFmtId="0" fontId="9" fillId="0" borderId="10" xfId="0" applyFont="1" applyFill="1" applyBorder="1"/>
    <xf numFmtId="0" fontId="2" fillId="0" borderId="10" xfId="0" applyFont="1" applyFill="1" applyBorder="1"/>
    <xf numFmtId="0" fontId="9" fillId="0" borderId="0" xfId="0" applyFont="1"/>
    <xf numFmtId="1" fontId="2" fillId="0" borderId="2" xfId="0" applyNumberFormat="1" applyFont="1" applyBorder="1"/>
    <xf numFmtId="0" fontId="2" fillId="0" borderId="3" xfId="0" applyFont="1" applyBorder="1"/>
    <xf numFmtId="0" fontId="9" fillId="0" borderId="11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0" borderId="11" xfId="0" applyFont="1" applyBorder="1"/>
    <xf numFmtId="3" fontId="9" fillId="0" borderId="9" xfId="0" applyNumberFormat="1" applyFont="1" applyFill="1" applyBorder="1"/>
    <xf numFmtId="3" fontId="9" fillId="0" borderId="0" xfId="0" applyNumberFormat="1" applyFont="1" applyFill="1" applyBorder="1"/>
    <xf numFmtId="0" fontId="9" fillId="0" borderId="4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11" fillId="0" borderId="0" xfId="0" applyFont="1"/>
    <xf numFmtId="0" fontId="9" fillId="0" borderId="11" xfId="0" applyFont="1" applyBorder="1" applyAlignment="1"/>
    <xf numFmtId="0" fontId="12" fillId="0" borderId="11" xfId="0" applyFont="1" applyBorder="1"/>
    <xf numFmtId="0" fontId="2" fillId="0" borderId="6" xfId="0" applyFont="1" applyBorder="1"/>
    <xf numFmtId="0" fontId="2" fillId="0" borderId="11" xfId="0" applyFont="1" applyFill="1" applyBorder="1"/>
    <xf numFmtId="0" fontId="2" fillId="0" borderId="10" xfId="0" applyFont="1" applyBorder="1"/>
    <xf numFmtId="0" fontId="9" fillId="0" borderId="4" xfId="0" applyFont="1" applyBorder="1" applyAlignment="1">
      <alignment horizontal="right" shrinkToFit="1"/>
    </xf>
    <xf numFmtId="0" fontId="9" fillId="0" borderId="4" xfId="0" applyFont="1" applyBorder="1" applyAlignment="1">
      <alignment horizontal="center" shrinkToFit="1"/>
    </xf>
    <xf numFmtId="0" fontId="13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6" fillId="0" borderId="0" xfId="0" applyFont="1" applyFill="1" applyBorder="1"/>
    <xf numFmtId="0" fontId="2" fillId="0" borderId="5" xfId="0" applyFont="1" applyBorder="1" applyAlignment="1"/>
    <xf numFmtId="0" fontId="17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shrinkToFit="1"/>
    </xf>
    <xf numFmtId="1" fontId="9" fillId="0" borderId="4" xfId="0" applyNumberFormat="1" applyFont="1" applyBorder="1"/>
    <xf numFmtId="1" fontId="2" fillId="0" borderId="4" xfId="0" applyNumberFormat="1" applyFont="1" applyBorder="1"/>
    <xf numFmtId="0" fontId="17" fillId="0" borderId="14" xfId="0" applyFont="1" applyFill="1" applyBorder="1" applyAlignment="1"/>
    <xf numFmtId="1" fontId="18" fillId="0" borderId="0" xfId="0" applyNumberFormat="1" applyFont="1" applyBorder="1"/>
    <xf numFmtId="1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/>
    <xf numFmtId="0" fontId="9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/>
    <xf numFmtId="0" fontId="9" fillId="0" borderId="13" xfId="0" applyNumberFormat="1" applyFont="1" applyBorder="1" applyAlignment="1">
      <alignment horizontal="center"/>
    </xf>
    <xf numFmtId="0" fontId="22" fillId="0" borderId="13" xfId="0" applyFont="1" applyFill="1" applyBorder="1"/>
    <xf numFmtId="0" fontId="9" fillId="0" borderId="13" xfId="0" applyFont="1" applyBorder="1"/>
    <xf numFmtId="0" fontId="23" fillId="0" borderId="0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shrinkToFit="1"/>
    </xf>
    <xf numFmtId="0" fontId="0" fillId="0" borderId="0" xfId="0" applyAlignment="1">
      <alignment shrinkToFit="1"/>
    </xf>
    <xf numFmtId="0" fontId="2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tabSelected="1" topLeftCell="A103" workbookViewId="0">
      <selection activeCell="K125" sqref="K125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85546875" customWidth="1"/>
    <col min="14" max="14" width="10.7109375" bestFit="1" customWidth="1"/>
    <col min="15" max="15" width="1.140625" customWidth="1"/>
    <col min="16" max="16" width="10.140625" bestFit="1" customWidth="1"/>
    <col min="17" max="17" width="10.7109375" bestFit="1" customWidth="1"/>
  </cols>
  <sheetData>
    <row r="1" spans="1:17" ht="18" x14ac:dyDescent="0.25">
      <c r="C1" s="1"/>
    </row>
    <row r="3" spans="1:17" ht="15.75" customHeight="1" x14ac:dyDescent="0.25">
      <c r="G3" s="96" t="s">
        <v>0</v>
      </c>
      <c r="H3" s="97"/>
      <c r="I3" s="92"/>
      <c r="J3" s="96" t="s">
        <v>1</v>
      </c>
      <c r="K3" s="97"/>
      <c r="M3" s="96" t="s">
        <v>2</v>
      </c>
      <c r="N3" s="97"/>
      <c r="P3" s="96" t="s">
        <v>3</v>
      </c>
      <c r="Q3" s="96"/>
    </row>
    <row r="4" spans="1:17" ht="21" thickBot="1" x14ac:dyDescent="0.35">
      <c r="A4" s="2"/>
      <c r="B4" s="3" t="s">
        <v>4</v>
      </c>
      <c r="C4" s="2"/>
      <c r="D4" s="4">
        <v>2019</v>
      </c>
      <c r="E4" s="2"/>
      <c r="G4" s="98"/>
      <c r="H4" s="98"/>
      <c r="I4" s="5"/>
      <c r="J4" s="98"/>
      <c r="K4" s="98"/>
      <c r="M4" s="98"/>
      <c r="N4" s="98"/>
      <c r="P4" s="99"/>
      <c r="Q4" s="99"/>
    </row>
    <row r="5" spans="1:17" ht="20.25" x14ac:dyDescent="0.3">
      <c r="A5" s="2"/>
      <c r="B5" s="3"/>
      <c r="C5" s="2"/>
      <c r="D5" s="6" t="s">
        <v>5</v>
      </c>
      <c r="E5" s="7" t="s">
        <v>6</v>
      </c>
      <c r="G5" s="6" t="s">
        <v>5</v>
      </c>
      <c r="H5" s="7" t="s">
        <v>6</v>
      </c>
      <c r="I5" s="8"/>
      <c r="J5" s="6" t="s">
        <v>5</v>
      </c>
      <c r="K5" s="7" t="s">
        <v>6</v>
      </c>
      <c r="M5" s="6" t="s">
        <v>5</v>
      </c>
      <c r="N5" s="7" t="s">
        <v>6</v>
      </c>
      <c r="P5" s="6" t="s">
        <v>5</v>
      </c>
      <c r="Q5" s="7" t="s">
        <v>6</v>
      </c>
    </row>
    <row r="6" spans="1:17" ht="21" thickBot="1" x14ac:dyDescent="0.35">
      <c r="A6" s="9" t="s">
        <v>7</v>
      </c>
      <c r="B6" s="10" t="s">
        <v>8</v>
      </c>
      <c r="C6" s="11" t="s">
        <v>9</v>
      </c>
      <c r="D6" s="12" t="s">
        <v>10</v>
      </c>
      <c r="E6" s="13" t="s">
        <v>10</v>
      </c>
      <c r="G6" s="12" t="s">
        <v>10</v>
      </c>
      <c r="H6" s="13" t="s">
        <v>10</v>
      </c>
      <c r="I6" s="14"/>
      <c r="J6" s="12" t="s">
        <v>10</v>
      </c>
      <c r="K6" s="13" t="s">
        <v>10</v>
      </c>
      <c r="M6" s="12" t="s">
        <v>10</v>
      </c>
      <c r="N6" s="13" t="s">
        <v>10</v>
      </c>
      <c r="P6" s="12" t="s">
        <v>10</v>
      </c>
      <c r="Q6" s="13" t="s">
        <v>10</v>
      </c>
    </row>
    <row r="7" spans="1:17" ht="18" x14ac:dyDescent="0.25">
      <c r="A7" s="15"/>
      <c r="B7" s="15">
        <v>1111</v>
      </c>
      <c r="C7" s="15" t="s">
        <v>11</v>
      </c>
      <c r="D7" s="16">
        <v>4900</v>
      </c>
      <c r="E7" s="16"/>
      <c r="G7" s="17">
        <v>5</v>
      </c>
      <c r="H7" s="17"/>
      <c r="I7" s="18"/>
      <c r="J7" s="17"/>
      <c r="K7" s="17"/>
      <c r="M7" s="17"/>
      <c r="N7" s="17"/>
      <c r="P7" s="17">
        <f>SUM(D7,G7)</f>
        <v>4905</v>
      </c>
      <c r="Q7" s="17">
        <f>SUM(E7,H7)</f>
        <v>0</v>
      </c>
    </row>
    <row r="8" spans="1:17" ht="18" x14ac:dyDescent="0.25">
      <c r="A8" s="15"/>
      <c r="B8" s="15">
        <v>1112</v>
      </c>
      <c r="C8" s="15" t="s">
        <v>12</v>
      </c>
      <c r="D8" s="17">
        <v>100</v>
      </c>
      <c r="E8" s="17"/>
      <c r="G8" s="17"/>
      <c r="H8" s="17"/>
      <c r="I8" s="18"/>
      <c r="J8" s="17"/>
      <c r="K8" s="17"/>
      <c r="M8" s="17"/>
      <c r="N8" s="17"/>
      <c r="P8" s="17">
        <f t="shared" ref="P8:Q20" si="0">SUM(D8,G8)</f>
        <v>100</v>
      </c>
      <c r="Q8" s="17">
        <f t="shared" si="0"/>
        <v>0</v>
      </c>
    </row>
    <row r="9" spans="1:17" ht="18" x14ac:dyDescent="0.25">
      <c r="A9" s="15"/>
      <c r="B9" s="15">
        <v>1113</v>
      </c>
      <c r="C9" s="15" t="s">
        <v>13</v>
      </c>
      <c r="D9" s="17">
        <v>400</v>
      </c>
      <c r="E9" s="17"/>
      <c r="G9" s="17"/>
      <c r="H9" s="17"/>
      <c r="I9" s="18"/>
      <c r="J9" s="17"/>
      <c r="K9" s="17"/>
      <c r="M9" s="17"/>
      <c r="N9" s="17"/>
      <c r="P9" s="17">
        <f t="shared" si="0"/>
        <v>400</v>
      </c>
      <c r="Q9" s="17">
        <f t="shared" si="0"/>
        <v>0</v>
      </c>
    </row>
    <row r="10" spans="1:17" ht="18" x14ac:dyDescent="0.25">
      <c r="A10" s="15"/>
      <c r="B10" s="15">
        <v>1121</v>
      </c>
      <c r="C10" s="15" t="s">
        <v>14</v>
      </c>
      <c r="D10" s="17">
        <v>4100</v>
      </c>
      <c r="E10" s="17"/>
      <c r="G10" s="17"/>
      <c r="H10" s="17"/>
      <c r="I10" s="18"/>
      <c r="J10" s="17"/>
      <c r="K10" s="17"/>
      <c r="M10" s="17"/>
      <c r="N10" s="17"/>
      <c r="P10" s="17">
        <f t="shared" si="0"/>
        <v>4100</v>
      </c>
      <c r="Q10" s="17">
        <f t="shared" si="0"/>
        <v>0</v>
      </c>
    </row>
    <row r="11" spans="1:17" ht="18" x14ac:dyDescent="0.25">
      <c r="A11" s="15"/>
      <c r="B11" s="15">
        <v>1122</v>
      </c>
      <c r="C11" s="15" t="s">
        <v>15</v>
      </c>
      <c r="D11" s="17">
        <v>0</v>
      </c>
      <c r="E11" s="17"/>
      <c r="G11" s="17"/>
      <c r="H11" s="17"/>
      <c r="I11" s="18"/>
      <c r="J11" s="17"/>
      <c r="K11" s="17"/>
      <c r="M11" s="17"/>
      <c r="N11" s="17"/>
      <c r="P11" s="17">
        <f t="shared" si="0"/>
        <v>0</v>
      </c>
      <c r="Q11" s="17">
        <f t="shared" si="0"/>
        <v>0</v>
      </c>
    </row>
    <row r="12" spans="1:17" ht="18" x14ac:dyDescent="0.25">
      <c r="A12" s="15"/>
      <c r="B12" s="15">
        <v>1211</v>
      </c>
      <c r="C12" s="15" t="s">
        <v>16</v>
      </c>
      <c r="D12" s="17">
        <v>10100</v>
      </c>
      <c r="E12" s="17"/>
      <c r="G12" s="17"/>
      <c r="H12" s="17"/>
      <c r="I12" s="18"/>
      <c r="J12" s="17"/>
      <c r="K12" s="17"/>
      <c r="M12" s="17"/>
      <c r="N12" s="17"/>
      <c r="P12" s="17">
        <f t="shared" si="0"/>
        <v>10100</v>
      </c>
      <c r="Q12" s="17">
        <f t="shared" si="0"/>
        <v>0</v>
      </c>
    </row>
    <row r="13" spans="1:17" ht="18" x14ac:dyDescent="0.25">
      <c r="A13" s="15"/>
      <c r="B13" s="15">
        <v>1334</v>
      </c>
      <c r="C13" s="15" t="s">
        <v>17</v>
      </c>
      <c r="D13" s="17">
        <v>2</v>
      </c>
      <c r="E13" s="17"/>
      <c r="G13" s="17"/>
      <c r="H13" s="17"/>
      <c r="I13" s="18"/>
      <c r="J13" s="17"/>
      <c r="K13" s="17"/>
      <c r="M13" s="17"/>
      <c r="N13" s="17"/>
      <c r="P13" s="17">
        <f t="shared" si="0"/>
        <v>2</v>
      </c>
      <c r="Q13" s="17">
        <f t="shared" si="0"/>
        <v>0</v>
      </c>
    </row>
    <row r="14" spans="1:17" ht="18" x14ac:dyDescent="0.25">
      <c r="A14" s="15"/>
      <c r="B14" s="15">
        <v>1340</v>
      </c>
      <c r="C14" s="15" t="s">
        <v>18</v>
      </c>
      <c r="D14" s="17">
        <v>560</v>
      </c>
      <c r="E14" s="17"/>
      <c r="G14" s="17"/>
      <c r="H14" s="17"/>
      <c r="I14" s="18"/>
      <c r="J14" s="17"/>
      <c r="K14" s="17"/>
      <c r="M14" s="17"/>
      <c r="N14" s="17"/>
      <c r="P14" s="17">
        <f t="shared" si="0"/>
        <v>560</v>
      </c>
      <c r="Q14" s="17">
        <f t="shared" si="0"/>
        <v>0</v>
      </c>
    </row>
    <row r="15" spans="1:17" ht="18" x14ac:dyDescent="0.25">
      <c r="A15" s="15"/>
      <c r="B15" s="15">
        <v>1341</v>
      </c>
      <c r="C15" s="15" t="s">
        <v>19</v>
      </c>
      <c r="D15" s="17">
        <v>30</v>
      </c>
      <c r="E15" s="17"/>
      <c r="G15" s="17"/>
      <c r="H15" s="17"/>
      <c r="I15" s="18"/>
      <c r="J15" s="17"/>
      <c r="K15" s="17"/>
      <c r="M15" s="17"/>
      <c r="N15" s="17"/>
      <c r="P15" s="17">
        <f t="shared" si="0"/>
        <v>30</v>
      </c>
      <c r="Q15" s="17">
        <f t="shared" si="0"/>
        <v>0</v>
      </c>
    </row>
    <row r="16" spans="1:17" ht="18" x14ac:dyDescent="0.25">
      <c r="A16" s="15"/>
      <c r="B16" s="19">
        <v>1343</v>
      </c>
      <c r="C16" s="19" t="s">
        <v>20</v>
      </c>
      <c r="D16" s="17">
        <v>24</v>
      </c>
      <c r="E16" s="17"/>
      <c r="G16" s="17"/>
      <c r="H16" s="17"/>
      <c r="I16" s="18"/>
      <c r="J16" s="17"/>
      <c r="K16" s="17"/>
      <c r="M16" s="17"/>
      <c r="N16" s="17"/>
      <c r="P16" s="17">
        <f t="shared" si="0"/>
        <v>24</v>
      </c>
      <c r="Q16" s="17">
        <f t="shared" si="0"/>
        <v>0</v>
      </c>
    </row>
    <row r="17" spans="1:18" ht="18" x14ac:dyDescent="0.25">
      <c r="A17" s="15"/>
      <c r="B17" s="15">
        <v>1344</v>
      </c>
      <c r="C17" s="19" t="s">
        <v>21</v>
      </c>
      <c r="D17" s="17">
        <v>1</v>
      </c>
      <c r="E17" s="17"/>
      <c r="G17" s="17"/>
      <c r="H17" s="17"/>
      <c r="I17" s="18"/>
      <c r="J17" s="17"/>
      <c r="K17" s="17"/>
      <c r="M17" s="17"/>
      <c r="N17" s="17"/>
      <c r="P17" s="17">
        <f t="shared" si="0"/>
        <v>1</v>
      </c>
      <c r="Q17" s="17">
        <f t="shared" si="0"/>
        <v>0</v>
      </c>
    </row>
    <row r="18" spans="1:18" ht="18" x14ac:dyDescent="0.25">
      <c r="A18" s="15"/>
      <c r="B18" s="15">
        <v>1361</v>
      </c>
      <c r="C18" s="15" t="s">
        <v>22</v>
      </c>
      <c r="D18" s="17">
        <v>15</v>
      </c>
      <c r="E18" s="17"/>
      <c r="G18" s="17"/>
      <c r="H18" s="17"/>
      <c r="I18" s="18"/>
      <c r="J18" s="17"/>
      <c r="K18" s="17"/>
      <c r="M18" s="17"/>
      <c r="N18" s="17"/>
      <c r="P18" s="17">
        <f t="shared" si="0"/>
        <v>15</v>
      </c>
      <c r="Q18" s="17">
        <f t="shared" si="0"/>
        <v>0</v>
      </c>
    </row>
    <row r="19" spans="1:18" ht="18" x14ac:dyDescent="0.25">
      <c r="A19" s="15"/>
      <c r="B19" s="15">
        <v>1381</v>
      </c>
      <c r="C19" s="15" t="s">
        <v>23</v>
      </c>
      <c r="D19" s="17">
        <v>70</v>
      </c>
      <c r="E19" s="17"/>
      <c r="G19" s="17"/>
      <c r="H19" s="17"/>
      <c r="I19" s="18"/>
      <c r="J19" s="17"/>
      <c r="K19" s="17"/>
      <c r="M19" s="17"/>
      <c r="N19" s="17"/>
      <c r="P19" s="17">
        <f t="shared" si="0"/>
        <v>70</v>
      </c>
      <c r="Q19" s="17">
        <f t="shared" si="0"/>
        <v>0</v>
      </c>
    </row>
    <row r="20" spans="1:18" ht="18" x14ac:dyDescent="0.25">
      <c r="A20" s="15"/>
      <c r="B20" s="15">
        <v>1511</v>
      </c>
      <c r="C20" s="15" t="s">
        <v>24</v>
      </c>
      <c r="D20" s="17">
        <v>900</v>
      </c>
      <c r="E20" s="17"/>
      <c r="G20" s="17"/>
      <c r="H20" s="17"/>
      <c r="I20" s="18"/>
      <c r="J20" s="17"/>
      <c r="K20" s="17"/>
      <c r="M20" s="17"/>
      <c r="N20" s="17"/>
      <c r="P20" s="17">
        <f t="shared" si="0"/>
        <v>900</v>
      </c>
      <c r="Q20" s="17">
        <f t="shared" si="0"/>
        <v>0</v>
      </c>
    </row>
    <row r="21" spans="1:18" ht="18" x14ac:dyDescent="0.25">
      <c r="A21" s="15"/>
      <c r="B21" s="15"/>
      <c r="C21" s="20" t="s">
        <v>25</v>
      </c>
      <c r="D21" s="21">
        <f>D20+D19+D18+D17+D16+D15+D14+D12+D13+D11+D10+D9+D8+D7</f>
        <v>21202</v>
      </c>
      <c r="E21" s="17"/>
      <c r="G21" s="21">
        <f>SUM(G7:G20)</f>
        <v>5</v>
      </c>
      <c r="H21" s="17"/>
      <c r="I21" s="18"/>
      <c r="J21" s="21">
        <f>SUM(J7:J20)</f>
        <v>0</v>
      </c>
      <c r="K21" s="21">
        <f>SUM(K7:K20)</f>
        <v>0</v>
      </c>
      <c r="M21" s="21">
        <f>SUM(M7:M20)</f>
        <v>0</v>
      </c>
      <c r="N21" s="21">
        <f>SUM(N7:N20)</f>
        <v>0</v>
      </c>
      <c r="P21" s="21">
        <f>SUM(P7:P20)</f>
        <v>21207</v>
      </c>
      <c r="Q21" s="17">
        <f>SUM(Q7:Q20)</f>
        <v>0</v>
      </c>
    </row>
    <row r="22" spans="1:18" ht="18" x14ac:dyDescent="0.25">
      <c r="A22" s="15"/>
      <c r="B22" s="19">
        <v>4111</v>
      </c>
      <c r="C22" s="19" t="s">
        <v>26</v>
      </c>
      <c r="D22" s="17">
        <v>0</v>
      </c>
      <c r="E22" s="17"/>
      <c r="G22" s="17"/>
      <c r="H22" s="17"/>
      <c r="I22" s="18"/>
      <c r="J22" s="17">
        <v>29</v>
      </c>
      <c r="K22" s="17"/>
      <c r="M22" s="17"/>
      <c r="N22" s="17"/>
      <c r="P22" s="17">
        <f>SUM(D22,G22,J22)</f>
        <v>29</v>
      </c>
      <c r="Q22" s="17">
        <f t="shared" ref="Q22:Q30" si="1">SUM(E22,H22)</f>
        <v>0</v>
      </c>
    </row>
    <row r="23" spans="1:18" ht="18" x14ac:dyDescent="0.25">
      <c r="A23" s="15"/>
      <c r="B23" s="19">
        <v>4112</v>
      </c>
      <c r="C23" s="19" t="s">
        <v>27</v>
      </c>
      <c r="D23" s="17">
        <v>0</v>
      </c>
      <c r="E23" s="17"/>
      <c r="G23" s="17"/>
      <c r="H23" s="17"/>
      <c r="I23" s="18"/>
      <c r="J23" s="17"/>
      <c r="K23" s="17"/>
      <c r="M23" s="17"/>
      <c r="N23" s="17"/>
      <c r="P23" s="17">
        <f t="shared" ref="P23:P30" si="2">SUM(D23,G23)</f>
        <v>0</v>
      </c>
      <c r="Q23" s="17">
        <f t="shared" si="1"/>
        <v>0</v>
      </c>
    </row>
    <row r="24" spans="1:18" ht="18" x14ac:dyDescent="0.25">
      <c r="A24" s="15"/>
      <c r="B24" s="19">
        <v>4112</v>
      </c>
      <c r="C24" s="19" t="s">
        <v>28</v>
      </c>
      <c r="D24" s="17">
        <v>674</v>
      </c>
      <c r="E24" s="17"/>
      <c r="G24" s="17"/>
      <c r="H24" s="17"/>
      <c r="I24" s="18"/>
      <c r="J24" s="17"/>
      <c r="K24" s="17"/>
      <c r="M24" s="17"/>
      <c r="N24" s="17"/>
      <c r="P24" s="17">
        <f>SUM(D24,G24)</f>
        <v>674</v>
      </c>
      <c r="Q24" s="17">
        <f t="shared" si="1"/>
        <v>0</v>
      </c>
    </row>
    <row r="25" spans="1:18" ht="18" x14ac:dyDescent="0.25">
      <c r="A25" s="15"/>
      <c r="B25" s="19">
        <v>4113</v>
      </c>
      <c r="C25" s="19" t="s">
        <v>29</v>
      </c>
      <c r="D25" s="17">
        <v>0</v>
      </c>
      <c r="E25" s="17"/>
      <c r="G25" s="17"/>
      <c r="H25" s="17"/>
      <c r="I25" s="18"/>
      <c r="J25" s="17"/>
      <c r="K25" s="17"/>
      <c r="M25" s="17"/>
      <c r="N25" s="17"/>
      <c r="P25" s="17">
        <f t="shared" si="2"/>
        <v>0</v>
      </c>
      <c r="Q25" s="17">
        <f t="shared" si="1"/>
        <v>0</v>
      </c>
    </row>
    <row r="26" spans="1:18" ht="18" x14ac:dyDescent="0.25">
      <c r="A26" s="15"/>
      <c r="B26" s="19">
        <v>4116</v>
      </c>
      <c r="C26" s="19" t="s">
        <v>30</v>
      </c>
      <c r="D26" s="17">
        <v>392</v>
      </c>
      <c r="E26" s="17"/>
      <c r="G26" s="17">
        <v>1257</v>
      </c>
      <c r="H26" s="17"/>
      <c r="I26" s="18"/>
      <c r="J26" s="17"/>
      <c r="K26" s="17"/>
      <c r="M26" s="17">
        <v>90</v>
      </c>
      <c r="N26" s="17"/>
      <c r="P26" s="17">
        <f>SUM(D26,G26,M26)</f>
        <v>1739</v>
      </c>
      <c r="Q26" s="17">
        <f t="shared" si="1"/>
        <v>0</v>
      </c>
      <c r="R26" s="22" t="s">
        <v>31</v>
      </c>
    </row>
    <row r="27" spans="1:18" ht="18" x14ac:dyDescent="0.25">
      <c r="A27" s="15"/>
      <c r="B27" s="19">
        <v>4121</v>
      </c>
      <c r="C27" s="19" t="s">
        <v>32</v>
      </c>
      <c r="D27" s="17">
        <v>0</v>
      </c>
      <c r="E27" s="17"/>
      <c r="G27" s="17"/>
      <c r="H27" s="17"/>
      <c r="I27" s="18"/>
      <c r="J27" s="17"/>
      <c r="K27" s="17"/>
      <c r="M27" s="17"/>
      <c r="N27" s="17"/>
      <c r="P27" s="17">
        <f t="shared" si="2"/>
        <v>0</v>
      </c>
      <c r="Q27" s="17">
        <f t="shared" si="1"/>
        <v>0</v>
      </c>
    </row>
    <row r="28" spans="1:18" ht="18" x14ac:dyDescent="0.25">
      <c r="A28" s="15"/>
      <c r="B28" s="19">
        <v>4122</v>
      </c>
      <c r="C28" s="19" t="s">
        <v>33</v>
      </c>
      <c r="D28" s="17">
        <v>0</v>
      </c>
      <c r="E28" s="17"/>
      <c r="G28" s="17">
        <v>90</v>
      </c>
      <c r="H28" s="17"/>
      <c r="I28" s="18"/>
      <c r="J28" s="17"/>
      <c r="K28" s="17"/>
      <c r="M28" s="17"/>
      <c r="N28" s="17"/>
      <c r="P28" s="17">
        <f t="shared" si="2"/>
        <v>90</v>
      </c>
      <c r="Q28" s="17">
        <f t="shared" si="1"/>
        <v>0</v>
      </c>
    </row>
    <row r="29" spans="1:18" ht="18" x14ac:dyDescent="0.25">
      <c r="A29" s="15"/>
      <c r="B29" s="19">
        <v>4134</v>
      </c>
      <c r="C29" s="19" t="s">
        <v>34</v>
      </c>
      <c r="D29" s="17">
        <v>0</v>
      </c>
      <c r="E29" s="17"/>
      <c r="G29" s="17"/>
      <c r="H29" s="17"/>
      <c r="I29" s="18"/>
      <c r="J29" s="17"/>
      <c r="K29" s="17"/>
      <c r="M29" s="17"/>
      <c r="N29" s="17"/>
      <c r="P29" s="17">
        <f t="shared" si="2"/>
        <v>0</v>
      </c>
      <c r="Q29" s="17">
        <f t="shared" si="1"/>
        <v>0</v>
      </c>
    </row>
    <row r="30" spans="1:18" ht="18" x14ac:dyDescent="0.25">
      <c r="A30" s="15"/>
      <c r="B30" s="19">
        <v>4222</v>
      </c>
      <c r="C30" s="19" t="s">
        <v>35</v>
      </c>
      <c r="D30" s="17">
        <v>0</v>
      </c>
      <c r="E30" s="17"/>
      <c r="G30" s="17"/>
      <c r="H30" s="17"/>
      <c r="I30" s="18"/>
      <c r="J30" s="17"/>
      <c r="K30" s="17"/>
      <c r="M30" s="17"/>
      <c r="N30" s="17"/>
      <c r="P30" s="17">
        <f t="shared" si="2"/>
        <v>0</v>
      </c>
      <c r="Q30" s="17">
        <f t="shared" si="1"/>
        <v>0</v>
      </c>
    </row>
    <row r="31" spans="1:18" ht="18.75" thickBot="1" x14ac:dyDescent="0.3">
      <c r="A31" s="15"/>
      <c r="B31" s="19"/>
      <c r="C31" s="23" t="s">
        <v>36</v>
      </c>
      <c r="D31" s="21">
        <f>D22+D24+D26+D28+D29+D30</f>
        <v>1066</v>
      </c>
      <c r="E31" s="24"/>
      <c r="G31" s="21">
        <f>SUM(G22:G30)</f>
        <v>1347</v>
      </c>
      <c r="H31" s="21"/>
      <c r="I31" s="25"/>
      <c r="J31" s="21">
        <f>SUM(J22:J30)</f>
        <v>29</v>
      </c>
      <c r="K31" s="21">
        <f>SUM(K22:K30)</f>
        <v>0</v>
      </c>
      <c r="M31" s="21">
        <f>SUM(M22:M30)</f>
        <v>90</v>
      </c>
      <c r="N31" s="21">
        <f>SUM(N22:N30)</f>
        <v>0</v>
      </c>
      <c r="P31" s="21">
        <f>SUM(P22:P30)</f>
        <v>2532</v>
      </c>
      <c r="Q31" s="21">
        <f>SUM(Q22:Q30)</f>
        <v>0</v>
      </c>
    </row>
    <row r="32" spans="1:18" ht="18.75" thickBot="1" x14ac:dyDescent="0.3">
      <c r="A32" s="26"/>
      <c r="B32" s="27"/>
      <c r="C32" s="28"/>
      <c r="D32" s="29"/>
      <c r="E32" s="29"/>
      <c r="G32" s="29"/>
      <c r="H32" s="29"/>
      <c r="I32" s="29"/>
      <c r="J32" s="29"/>
      <c r="K32" s="29"/>
      <c r="M32" s="29"/>
      <c r="N32" s="29"/>
      <c r="P32" s="29"/>
      <c r="Q32" s="29"/>
    </row>
    <row r="33" spans="1:17" ht="18" x14ac:dyDescent="0.25">
      <c r="A33" s="15"/>
      <c r="B33" s="19"/>
      <c r="C33" s="23" t="s">
        <v>37</v>
      </c>
      <c r="D33" s="30"/>
      <c r="E33" s="31"/>
      <c r="G33" s="30"/>
      <c r="H33" s="31"/>
      <c r="I33" s="25"/>
      <c r="J33" s="30"/>
      <c r="K33" s="31"/>
      <c r="M33" s="30"/>
      <c r="N33" s="31"/>
      <c r="P33" s="30"/>
      <c r="Q33" s="31"/>
    </row>
    <row r="34" spans="1:17" ht="18" x14ac:dyDescent="0.25">
      <c r="A34" s="15">
        <v>1032</v>
      </c>
      <c r="B34" s="15"/>
      <c r="C34" s="15" t="s">
        <v>38</v>
      </c>
      <c r="D34" s="32">
        <v>400</v>
      </c>
      <c r="E34" s="33">
        <v>800</v>
      </c>
      <c r="G34" s="32"/>
      <c r="H34" s="33"/>
      <c r="I34" s="34"/>
      <c r="J34" s="32"/>
      <c r="K34" s="33">
        <v>-15</v>
      </c>
      <c r="M34" s="32"/>
      <c r="N34" s="33"/>
      <c r="P34" s="32">
        <f>SUM(D34,G34)</f>
        <v>400</v>
      </c>
      <c r="Q34" s="17">
        <f>SUM(E34,H34,K34)</f>
        <v>785</v>
      </c>
    </row>
    <row r="35" spans="1:17" ht="18" x14ac:dyDescent="0.25">
      <c r="A35" s="15">
        <v>2212</v>
      </c>
      <c r="B35" s="15"/>
      <c r="C35" s="15" t="s">
        <v>39</v>
      </c>
      <c r="D35" s="35">
        <v>3</v>
      </c>
      <c r="E35" s="17">
        <v>477</v>
      </c>
      <c r="G35" s="35"/>
      <c r="H35" s="17"/>
      <c r="I35" s="18"/>
      <c r="J35" s="35"/>
      <c r="K35" s="17"/>
      <c r="M35" s="35"/>
      <c r="N35" s="17"/>
      <c r="P35" s="32">
        <f t="shared" ref="P35:Q79" si="3">SUM(D35,G35)</f>
        <v>3</v>
      </c>
      <c r="Q35" s="17">
        <f t="shared" si="3"/>
        <v>477</v>
      </c>
    </row>
    <row r="36" spans="1:17" ht="18" x14ac:dyDescent="0.25">
      <c r="A36" s="15">
        <v>2219</v>
      </c>
      <c r="B36" s="15"/>
      <c r="C36" s="15" t="s">
        <v>40</v>
      </c>
      <c r="D36" s="32"/>
      <c r="E36" s="33">
        <v>200</v>
      </c>
      <c r="G36" s="32"/>
      <c r="H36" s="33"/>
      <c r="I36" s="34"/>
      <c r="J36" s="32"/>
      <c r="K36" s="33"/>
      <c r="M36" s="32"/>
      <c r="N36" s="33"/>
      <c r="P36" s="32">
        <f t="shared" si="3"/>
        <v>0</v>
      </c>
      <c r="Q36" s="17">
        <f t="shared" si="3"/>
        <v>200</v>
      </c>
    </row>
    <row r="37" spans="1:17" ht="18" x14ac:dyDescent="0.25">
      <c r="A37" s="15">
        <v>2221</v>
      </c>
      <c r="B37" s="15"/>
      <c r="C37" s="15" t="s">
        <v>41</v>
      </c>
      <c r="D37" s="32"/>
      <c r="E37" s="33">
        <v>20</v>
      </c>
      <c r="G37" s="32"/>
      <c r="H37" s="33"/>
      <c r="I37" s="34"/>
      <c r="J37" s="32"/>
      <c r="K37" s="33"/>
      <c r="M37" s="32"/>
      <c r="N37" s="33"/>
      <c r="P37" s="32">
        <f t="shared" si="3"/>
        <v>0</v>
      </c>
      <c r="Q37" s="17">
        <f t="shared" si="3"/>
        <v>20</v>
      </c>
    </row>
    <row r="38" spans="1:17" ht="18" x14ac:dyDescent="0.25">
      <c r="A38" s="15">
        <v>2229</v>
      </c>
      <c r="B38" s="15"/>
      <c r="C38" s="15" t="s">
        <v>42</v>
      </c>
      <c r="D38" s="32"/>
      <c r="E38" s="33">
        <v>50</v>
      </c>
      <c r="G38" s="32"/>
      <c r="H38" s="33"/>
      <c r="I38" s="34"/>
      <c r="J38" s="32"/>
      <c r="K38" s="33"/>
      <c r="M38" s="32"/>
      <c r="N38" s="33"/>
      <c r="P38" s="32">
        <f t="shared" si="3"/>
        <v>0</v>
      </c>
      <c r="Q38" s="17">
        <f t="shared" si="3"/>
        <v>50</v>
      </c>
    </row>
    <row r="39" spans="1:17" ht="18" x14ac:dyDescent="0.25">
      <c r="A39" s="15">
        <v>2292</v>
      </c>
      <c r="B39" s="15"/>
      <c r="C39" s="15" t="s">
        <v>43</v>
      </c>
      <c r="D39" s="32"/>
      <c r="E39" s="33">
        <v>143</v>
      </c>
      <c r="G39" s="32"/>
      <c r="H39" s="33"/>
      <c r="I39" s="34"/>
      <c r="J39" s="32"/>
      <c r="K39" s="33"/>
      <c r="M39" s="32"/>
      <c r="N39" s="33"/>
      <c r="P39" s="32">
        <f t="shared" si="3"/>
        <v>0</v>
      </c>
      <c r="Q39" s="17">
        <f t="shared" si="3"/>
        <v>143</v>
      </c>
    </row>
    <row r="40" spans="1:17" ht="18" x14ac:dyDescent="0.25">
      <c r="A40" s="15">
        <v>2321</v>
      </c>
      <c r="B40" s="15"/>
      <c r="C40" s="15" t="s">
        <v>44</v>
      </c>
      <c r="D40" s="32"/>
      <c r="E40" s="33">
        <v>200</v>
      </c>
      <c r="G40" s="32"/>
      <c r="H40" s="33"/>
      <c r="I40" s="34"/>
      <c r="J40" s="32"/>
      <c r="K40" s="33"/>
      <c r="M40" s="32"/>
      <c r="N40" s="33"/>
      <c r="P40" s="32">
        <f t="shared" si="3"/>
        <v>0</v>
      </c>
      <c r="Q40" s="17">
        <f t="shared" si="3"/>
        <v>200</v>
      </c>
    </row>
    <row r="41" spans="1:17" ht="18" x14ac:dyDescent="0.25">
      <c r="A41" s="15">
        <v>2333</v>
      </c>
      <c r="B41" s="15"/>
      <c r="C41" s="15" t="s">
        <v>45</v>
      </c>
      <c r="D41" s="32"/>
      <c r="E41" s="33">
        <v>50</v>
      </c>
      <c r="G41" s="32"/>
      <c r="H41" s="33"/>
      <c r="I41" s="34"/>
      <c r="J41" s="32"/>
      <c r="K41" s="33"/>
      <c r="M41" s="32"/>
      <c r="N41" s="33"/>
      <c r="P41" s="32">
        <f t="shared" si="3"/>
        <v>0</v>
      </c>
      <c r="Q41" s="17">
        <f t="shared" si="3"/>
        <v>50</v>
      </c>
    </row>
    <row r="42" spans="1:17" ht="18" x14ac:dyDescent="0.25">
      <c r="A42" s="15">
        <v>3111</v>
      </c>
      <c r="B42" s="15"/>
      <c r="C42" s="15" t="s">
        <v>46</v>
      </c>
      <c r="D42" s="35">
        <v>1</v>
      </c>
      <c r="E42" s="36">
        <v>892</v>
      </c>
      <c r="G42" s="35"/>
      <c r="H42" s="36"/>
      <c r="I42" s="37"/>
      <c r="J42" s="35"/>
      <c r="K42" s="36"/>
      <c r="M42" s="35"/>
      <c r="N42" s="36"/>
      <c r="P42" s="32">
        <f t="shared" si="3"/>
        <v>1</v>
      </c>
      <c r="Q42" s="17">
        <f t="shared" si="3"/>
        <v>892</v>
      </c>
    </row>
    <row r="43" spans="1:17" ht="18" x14ac:dyDescent="0.25">
      <c r="A43" s="15">
        <v>3113</v>
      </c>
      <c r="B43" s="15"/>
      <c r="C43" s="15" t="s">
        <v>47</v>
      </c>
      <c r="D43" s="35">
        <v>1</v>
      </c>
      <c r="E43" s="33">
        <v>2840</v>
      </c>
      <c r="G43" s="35"/>
      <c r="H43" s="33">
        <v>1257</v>
      </c>
      <c r="I43" s="34"/>
      <c r="J43" s="35"/>
      <c r="K43" s="33"/>
      <c r="M43" s="35"/>
      <c r="N43" s="33"/>
      <c r="P43" s="32">
        <f t="shared" si="3"/>
        <v>1</v>
      </c>
      <c r="Q43" s="17">
        <f>SUM(E43,H43)</f>
        <v>4097</v>
      </c>
    </row>
    <row r="44" spans="1:17" ht="18" x14ac:dyDescent="0.25">
      <c r="A44" s="19">
        <v>3314</v>
      </c>
      <c r="B44" s="19"/>
      <c r="C44" s="19" t="s">
        <v>48</v>
      </c>
      <c r="D44" s="35">
        <v>1</v>
      </c>
      <c r="E44" s="33">
        <v>100</v>
      </c>
      <c r="G44" s="35"/>
      <c r="H44" s="33"/>
      <c r="I44" s="34"/>
      <c r="J44" s="35"/>
      <c r="K44" s="33"/>
      <c r="M44" s="35"/>
      <c r="N44" s="33"/>
      <c r="P44" s="32">
        <f t="shared" si="3"/>
        <v>1</v>
      </c>
      <c r="Q44" s="17">
        <f t="shared" si="3"/>
        <v>100</v>
      </c>
    </row>
    <row r="45" spans="1:17" ht="18" x14ac:dyDescent="0.25">
      <c r="A45" s="15">
        <v>3319</v>
      </c>
      <c r="B45" s="15"/>
      <c r="C45" s="15" t="s">
        <v>49</v>
      </c>
      <c r="D45" s="35"/>
      <c r="E45" s="17">
        <v>200</v>
      </c>
      <c r="G45" s="35"/>
      <c r="H45" s="17"/>
      <c r="I45" s="18"/>
      <c r="J45" s="35"/>
      <c r="K45" s="17"/>
      <c r="M45" s="35"/>
      <c r="N45" s="17"/>
      <c r="P45" s="32">
        <f t="shared" si="3"/>
        <v>0</v>
      </c>
      <c r="Q45" s="17">
        <f t="shared" si="3"/>
        <v>200</v>
      </c>
    </row>
    <row r="46" spans="1:17" ht="18" x14ac:dyDescent="0.25">
      <c r="A46" s="15">
        <v>3326</v>
      </c>
      <c r="B46" s="15"/>
      <c r="C46" s="15" t="s">
        <v>50</v>
      </c>
      <c r="D46" s="35"/>
      <c r="E46" s="17">
        <v>10</v>
      </c>
      <c r="G46" s="35"/>
      <c r="H46" s="17"/>
      <c r="I46" s="18"/>
      <c r="J46" s="35"/>
      <c r="K46" s="17"/>
      <c r="M46" s="35"/>
      <c r="N46" s="17"/>
      <c r="P46" s="32">
        <f t="shared" si="3"/>
        <v>0</v>
      </c>
      <c r="Q46" s="17">
        <f t="shared" si="3"/>
        <v>10</v>
      </c>
    </row>
    <row r="47" spans="1:17" ht="18" x14ac:dyDescent="0.25">
      <c r="A47" s="15">
        <v>3341</v>
      </c>
      <c r="B47" s="15"/>
      <c r="C47" s="15" t="s">
        <v>51</v>
      </c>
      <c r="D47" s="35">
        <v>3</v>
      </c>
      <c r="E47" s="17">
        <v>80</v>
      </c>
      <c r="G47" s="35"/>
      <c r="H47" s="17"/>
      <c r="I47" s="18"/>
      <c r="J47" s="35"/>
      <c r="K47" s="17"/>
      <c r="M47" s="35"/>
      <c r="N47" s="17"/>
      <c r="P47" s="32">
        <f t="shared" si="3"/>
        <v>3</v>
      </c>
      <c r="Q47" s="17">
        <f t="shared" si="3"/>
        <v>80</v>
      </c>
    </row>
    <row r="48" spans="1:17" ht="18" x14ac:dyDescent="0.25">
      <c r="A48" s="15">
        <v>3349</v>
      </c>
      <c r="B48" s="15"/>
      <c r="C48" s="15" t="s">
        <v>52</v>
      </c>
      <c r="D48" s="35"/>
      <c r="E48" s="17">
        <v>40</v>
      </c>
      <c r="G48" s="35"/>
      <c r="H48" s="17"/>
      <c r="I48" s="18"/>
      <c r="J48" s="35"/>
      <c r="K48" s="17"/>
      <c r="M48" s="35"/>
      <c r="N48" s="17"/>
      <c r="P48" s="32">
        <f t="shared" si="3"/>
        <v>0</v>
      </c>
      <c r="Q48" s="17">
        <f t="shared" si="3"/>
        <v>40</v>
      </c>
    </row>
    <row r="49" spans="1:18" ht="18" x14ac:dyDescent="0.25">
      <c r="A49" s="15">
        <v>3392</v>
      </c>
      <c r="B49" s="15"/>
      <c r="C49" s="15" t="s">
        <v>53</v>
      </c>
      <c r="D49" s="35">
        <v>300</v>
      </c>
      <c r="E49" s="33">
        <v>1400</v>
      </c>
      <c r="G49" s="35"/>
      <c r="H49" s="33"/>
      <c r="I49" s="34"/>
      <c r="J49" s="35"/>
      <c r="K49" s="33"/>
      <c r="M49" s="35"/>
      <c r="N49" s="33">
        <v>80</v>
      </c>
      <c r="P49" s="32">
        <f t="shared" si="3"/>
        <v>300</v>
      </c>
      <c r="Q49" s="17">
        <f>SUM(E49,H49,N49)</f>
        <v>1480</v>
      </c>
      <c r="R49" s="22" t="s">
        <v>54</v>
      </c>
    </row>
    <row r="50" spans="1:18" ht="18" x14ac:dyDescent="0.25">
      <c r="A50" s="15">
        <v>3399</v>
      </c>
      <c r="B50" s="15"/>
      <c r="C50" s="15" t="s">
        <v>55</v>
      </c>
      <c r="D50" s="35"/>
      <c r="E50" s="33">
        <v>100</v>
      </c>
      <c r="G50" s="35"/>
      <c r="H50" s="33"/>
      <c r="I50" s="34"/>
      <c r="J50" s="35"/>
      <c r="K50" s="33"/>
      <c r="M50" s="35"/>
      <c r="N50" s="33"/>
      <c r="P50" s="32">
        <f t="shared" si="3"/>
        <v>0</v>
      </c>
      <c r="Q50" s="17">
        <f t="shared" si="3"/>
        <v>100</v>
      </c>
    </row>
    <row r="51" spans="1:18" ht="18" x14ac:dyDescent="0.25">
      <c r="A51" s="15">
        <v>3412</v>
      </c>
      <c r="B51" s="15"/>
      <c r="C51" s="15" t="s">
        <v>56</v>
      </c>
      <c r="D51" s="35"/>
      <c r="E51" s="33">
        <v>200</v>
      </c>
      <c r="G51" s="35"/>
      <c r="H51" s="33"/>
      <c r="I51" s="34"/>
      <c r="J51" s="35"/>
      <c r="K51" s="33"/>
      <c r="M51" s="35"/>
      <c r="N51" s="33"/>
      <c r="P51" s="32">
        <f t="shared" si="3"/>
        <v>0</v>
      </c>
      <c r="Q51" s="17">
        <f t="shared" si="3"/>
        <v>200</v>
      </c>
    </row>
    <row r="52" spans="1:18" ht="18" x14ac:dyDescent="0.25">
      <c r="A52" s="15">
        <v>3419</v>
      </c>
      <c r="B52" s="15"/>
      <c r="C52" s="15" t="s">
        <v>57</v>
      </c>
      <c r="D52" s="35"/>
      <c r="E52" s="33">
        <v>300</v>
      </c>
      <c r="G52" s="35">
        <v>5</v>
      </c>
      <c r="H52" s="33">
        <v>5</v>
      </c>
      <c r="I52" s="34"/>
      <c r="J52" s="35"/>
      <c r="K52" s="33"/>
      <c r="M52" s="35"/>
      <c r="N52" s="33"/>
      <c r="P52" s="32">
        <f t="shared" si="3"/>
        <v>5</v>
      </c>
      <c r="Q52" s="17">
        <f t="shared" si="3"/>
        <v>305</v>
      </c>
    </row>
    <row r="53" spans="1:18" ht="18" x14ac:dyDescent="0.25">
      <c r="A53" s="15">
        <v>3511</v>
      </c>
      <c r="B53" s="15"/>
      <c r="C53" s="15" t="s">
        <v>58</v>
      </c>
      <c r="D53" s="35">
        <v>220</v>
      </c>
      <c r="E53" s="33">
        <v>400</v>
      </c>
      <c r="G53" s="35"/>
      <c r="H53" s="33"/>
      <c r="I53" s="34"/>
      <c r="J53" s="35"/>
      <c r="K53" s="33"/>
      <c r="M53" s="35"/>
      <c r="N53" s="33"/>
      <c r="P53" s="32">
        <f t="shared" si="3"/>
        <v>220</v>
      </c>
      <c r="Q53" s="17">
        <f t="shared" si="3"/>
        <v>400</v>
      </c>
    </row>
    <row r="54" spans="1:18" ht="18" x14ac:dyDescent="0.25">
      <c r="A54" s="15">
        <v>3612</v>
      </c>
      <c r="B54" s="15"/>
      <c r="C54" s="19" t="s">
        <v>59</v>
      </c>
      <c r="D54" s="32">
        <v>460</v>
      </c>
      <c r="E54" s="33">
        <v>800</v>
      </c>
      <c r="G54" s="32"/>
      <c r="H54" s="33">
        <v>8</v>
      </c>
      <c r="I54" s="34"/>
      <c r="J54" s="32"/>
      <c r="K54" s="33">
        <v>15</v>
      </c>
      <c r="M54" s="32">
        <v>-5</v>
      </c>
      <c r="N54" s="33"/>
      <c r="P54" s="32">
        <f>SUM(D54,G54,M54)</f>
        <v>455</v>
      </c>
      <c r="Q54" s="17">
        <f>SUM(E54,H54,K54)</f>
        <v>823</v>
      </c>
      <c r="R54" s="22" t="s">
        <v>60</v>
      </c>
    </row>
    <row r="55" spans="1:18" ht="18" x14ac:dyDescent="0.25">
      <c r="A55" s="15">
        <v>3613</v>
      </c>
      <c r="B55" s="15"/>
      <c r="C55" s="19" t="s">
        <v>61</v>
      </c>
      <c r="D55" s="35">
        <v>210</v>
      </c>
      <c r="E55" s="33">
        <v>800</v>
      </c>
      <c r="G55" s="35"/>
      <c r="H55" s="33"/>
      <c r="I55" s="34"/>
      <c r="J55" s="35"/>
      <c r="K55" s="33"/>
      <c r="M55" s="35"/>
      <c r="N55" s="33"/>
      <c r="P55" s="32">
        <f t="shared" si="3"/>
        <v>210</v>
      </c>
      <c r="Q55" s="17">
        <f t="shared" si="3"/>
        <v>800</v>
      </c>
    </row>
    <row r="56" spans="1:18" ht="18" x14ac:dyDescent="0.25">
      <c r="A56" s="38">
        <v>3631</v>
      </c>
      <c r="B56" s="38"/>
      <c r="C56" s="15" t="s">
        <v>62</v>
      </c>
      <c r="D56" s="35"/>
      <c r="E56" s="39">
        <v>350</v>
      </c>
      <c r="G56" s="35"/>
      <c r="H56" s="39"/>
      <c r="I56" s="40"/>
      <c r="J56" s="35"/>
      <c r="K56" s="39"/>
      <c r="M56" s="35"/>
      <c r="N56" s="39"/>
      <c r="P56" s="32">
        <f t="shared" si="3"/>
        <v>0</v>
      </c>
      <c r="Q56" s="17">
        <f t="shared" si="3"/>
        <v>350</v>
      </c>
    </row>
    <row r="57" spans="1:18" ht="18" x14ac:dyDescent="0.25">
      <c r="A57" s="15">
        <v>3632</v>
      </c>
      <c r="B57" s="15"/>
      <c r="C57" s="15" t="s">
        <v>63</v>
      </c>
      <c r="D57" s="35">
        <v>100</v>
      </c>
      <c r="E57" s="33">
        <v>150</v>
      </c>
      <c r="G57" s="35"/>
      <c r="H57" s="33"/>
      <c r="I57" s="34"/>
      <c r="J57" s="35"/>
      <c r="K57" s="33"/>
      <c r="M57" s="35"/>
      <c r="N57" s="33"/>
      <c r="P57" s="32">
        <f t="shared" si="3"/>
        <v>100</v>
      </c>
      <c r="Q57" s="17">
        <f t="shared" si="3"/>
        <v>150</v>
      </c>
    </row>
    <row r="58" spans="1:18" ht="18" x14ac:dyDescent="0.25">
      <c r="A58" s="15">
        <v>3635</v>
      </c>
      <c r="B58" s="15"/>
      <c r="C58" s="19" t="s">
        <v>64</v>
      </c>
      <c r="D58" s="35"/>
      <c r="E58" s="33">
        <v>90</v>
      </c>
      <c r="G58" s="35"/>
      <c r="H58" s="33"/>
      <c r="I58" s="34"/>
      <c r="J58" s="35"/>
      <c r="K58" s="33">
        <v>-20</v>
      </c>
      <c r="M58" s="35"/>
      <c r="N58" s="33"/>
      <c r="P58" s="32">
        <f t="shared" si="3"/>
        <v>0</v>
      </c>
      <c r="Q58" s="17">
        <f>SUM(E58,H58,K58)</f>
        <v>70</v>
      </c>
    </row>
    <row r="59" spans="1:18" ht="18" x14ac:dyDescent="0.25">
      <c r="A59" s="15">
        <v>3636</v>
      </c>
      <c r="B59" s="15"/>
      <c r="C59" s="15" t="s">
        <v>65</v>
      </c>
      <c r="D59" s="35"/>
      <c r="E59" s="33">
        <v>6</v>
      </c>
      <c r="G59" s="35"/>
      <c r="H59" s="33"/>
      <c r="I59" s="34"/>
      <c r="J59" s="35"/>
      <c r="K59" s="33"/>
      <c r="M59" s="35"/>
      <c r="N59" s="33"/>
      <c r="P59" s="32">
        <f t="shared" si="3"/>
        <v>0</v>
      </c>
      <c r="Q59" s="17">
        <f t="shared" si="3"/>
        <v>6</v>
      </c>
    </row>
    <row r="60" spans="1:18" ht="18" x14ac:dyDescent="0.25">
      <c r="A60" s="15">
        <v>3639</v>
      </c>
      <c r="B60" s="15"/>
      <c r="C60" s="41" t="s">
        <v>66</v>
      </c>
      <c r="D60" s="32">
        <v>50</v>
      </c>
      <c r="E60" s="33">
        <v>300</v>
      </c>
      <c r="G60" s="32">
        <v>3</v>
      </c>
      <c r="H60" s="33"/>
      <c r="I60" s="34"/>
      <c r="J60" s="32"/>
      <c r="K60" s="33">
        <v>20</v>
      </c>
      <c r="M60" s="32">
        <v>180</v>
      </c>
      <c r="N60" s="33">
        <v>255</v>
      </c>
      <c r="P60" s="32">
        <f>SUM(D60,G60,M60)</f>
        <v>233</v>
      </c>
      <c r="Q60" s="17">
        <f>SUM(E60,H60,K60,N60)</f>
        <v>575</v>
      </c>
      <c r="R60" s="42" t="s">
        <v>67</v>
      </c>
    </row>
    <row r="61" spans="1:18" ht="18" x14ac:dyDescent="0.25">
      <c r="A61" s="15">
        <v>3721</v>
      </c>
      <c r="B61" s="15"/>
      <c r="C61" s="15" t="s">
        <v>68</v>
      </c>
      <c r="D61" s="43"/>
      <c r="E61" s="33">
        <v>100</v>
      </c>
      <c r="G61" s="43"/>
      <c r="H61" s="33"/>
      <c r="I61" s="34"/>
      <c r="J61" s="43"/>
      <c r="K61" s="33"/>
      <c r="M61" s="43"/>
      <c r="N61" s="33"/>
      <c r="P61" s="32">
        <f t="shared" si="3"/>
        <v>0</v>
      </c>
      <c r="Q61" s="17">
        <f t="shared" si="3"/>
        <v>100</v>
      </c>
    </row>
    <row r="62" spans="1:18" ht="18" x14ac:dyDescent="0.25">
      <c r="A62" s="15">
        <v>3722</v>
      </c>
      <c r="B62" s="15"/>
      <c r="C62" s="15" t="s">
        <v>69</v>
      </c>
      <c r="D62" s="35">
        <v>20</v>
      </c>
      <c r="E62" s="33">
        <v>700</v>
      </c>
      <c r="G62" s="35"/>
      <c r="H62" s="33"/>
      <c r="I62" s="34"/>
      <c r="J62" s="35"/>
      <c r="K62" s="33"/>
      <c r="M62" s="35"/>
      <c r="N62" s="33"/>
      <c r="P62" s="32">
        <f t="shared" si="3"/>
        <v>20</v>
      </c>
      <c r="Q62" s="17">
        <f t="shared" si="3"/>
        <v>700</v>
      </c>
    </row>
    <row r="63" spans="1:18" ht="18" x14ac:dyDescent="0.25">
      <c r="A63" s="19">
        <v>3723</v>
      </c>
      <c r="B63" s="19"/>
      <c r="C63" s="19" t="s">
        <v>70</v>
      </c>
      <c r="D63" s="35"/>
      <c r="E63" s="33">
        <v>200</v>
      </c>
      <c r="G63" s="35"/>
      <c r="H63" s="33"/>
      <c r="I63" s="34"/>
      <c r="J63" s="35"/>
      <c r="K63" s="33"/>
      <c r="M63" s="35"/>
      <c r="N63" s="33"/>
      <c r="P63" s="32">
        <f t="shared" si="3"/>
        <v>0</v>
      </c>
      <c r="Q63" s="17">
        <f t="shared" si="3"/>
        <v>200</v>
      </c>
    </row>
    <row r="64" spans="1:18" ht="18" x14ac:dyDescent="0.25">
      <c r="A64" s="19">
        <v>3725</v>
      </c>
      <c r="B64" s="19"/>
      <c r="C64" s="19" t="s">
        <v>71</v>
      </c>
      <c r="D64" s="35">
        <v>180</v>
      </c>
      <c r="E64" s="33">
        <v>0</v>
      </c>
      <c r="G64" s="35"/>
      <c r="H64" s="33"/>
      <c r="I64" s="34"/>
      <c r="J64" s="35"/>
      <c r="K64" s="33"/>
      <c r="M64" s="35"/>
      <c r="N64" s="33"/>
      <c r="P64" s="32">
        <f t="shared" si="3"/>
        <v>180</v>
      </c>
      <c r="Q64" s="17">
        <f t="shared" si="3"/>
        <v>0</v>
      </c>
    </row>
    <row r="65" spans="1:23" ht="18" x14ac:dyDescent="0.25">
      <c r="A65" s="19">
        <v>3726</v>
      </c>
      <c r="B65" s="19"/>
      <c r="C65" s="19" t="s">
        <v>72</v>
      </c>
      <c r="D65" s="35"/>
      <c r="E65" s="33">
        <v>100</v>
      </c>
      <c r="G65" s="35"/>
      <c r="H65" s="33"/>
      <c r="I65" s="34"/>
      <c r="J65" s="35"/>
      <c r="K65" s="33"/>
      <c r="M65" s="35"/>
      <c r="N65" s="33"/>
      <c r="P65" s="32">
        <f t="shared" si="3"/>
        <v>0</v>
      </c>
      <c r="Q65" s="17">
        <f t="shared" si="3"/>
        <v>100</v>
      </c>
    </row>
    <row r="66" spans="1:23" ht="18" x14ac:dyDescent="0.25">
      <c r="A66" s="19">
        <v>3729</v>
      </c>
      <c r="B66" s="19"/>
      <c r="C66" s="19" t="s">
        <v>73</v>
      </c>
      <c r="D66" s="35">
        <v>2</v>
      </c>
      <c r="E66" s="33">
        <v>0</v>
      </c>
      <c r="G66" s="35"/>
      <c r="H66" s="33"/>
      <c r="I66" s="34"/>
      <c r="J66" s="35">
        <v>5</v>
      </c>
      <c r="K66" s="33"/>
      <c r="M66" s="35"/>
      <c r="N66" s="33"/>
      <c r="P66" s="32">
        <f>SUM(D66,G66,J66)</f>
        <v>7</v>
      </c>
      <c r="Q66" s="17">
        <f t="shared" si="3"/>
        <v>0</v>
      </c>
    </row>
    <row r="67" spans="1:23" ht="18" x14ac:dyDescent="0.25">
      <c r="A67" s="19">
        <v>3745</v>
      </c>
      <c r="B67" s="19"/>
      <c r="C67" s="19" t="s">
        <v>74</v>
      </c>
      <c r="D67" s="35"/>
      <c r="E67" s="33">
        <v>700</v>
      </c>
      <c r="G67" s="35"/>
      <c r="H67" s="33"/>
      <c r="I67" s="34"/>
      <c r="J67" s="35"/>
      <c r="K67" s="33"/>
      <c r="M67" s="35"/>
      <c r="N67" s="33">
        <v>188</v>
      </c>
      <c r="P67" s="32">
        <f t="shared" si="3"/>
        <v>0</v>
      </c>
      <c r="Q67" s="17">
        <f>SUM(E67,H67,N67)</f>
        <v>888</v>
      </c>
      <c r="R67" s="22" t="s">
        <v>75</v>
      </c>
    </row>
    <row r="68" spans="1:23" ht="18" x14ac:dyDescent="0.25">
      <c r="A68" s="15">
        <v>4356</v>
      </c>
      <c r="B68" s="15"/>
      <c r="C68" s="15" t="s">
        <v>76</v>
      </c>
      <c r="D68" s="32"/>
      <c r="E68" s="33">
        <v>160</v>
      </c>
      <c r="G68" s="32"/>
      <c r="H68" s="33"/>
      <c r="I68" s="34"/>
      <c r="J68" s="32"/>
      <c r="K68" s="33"/>
      <c r="M68" s="32"/>
      <c r="N68" s="33"/>
      <c r="P68" s="32">
        <f t="shared" si="3"/>
        <v>0</v>
      </c>
      <c r="Q68" s="17">
        <f t="shared" si="3"/>
        <v>160</v>
      </c>
    </row>
    <row r="69" spans="1:23" ht="18" x14ac:dyDescent="0.25">
      <c r="A69" s="15">
        <v>5212</v>
      </c>
      <c r="B69" s="15"/>
      <c r="C69" s="15" t="s">
        <v>77</v>
      </c>
      <c r="D69" s="32"/>
      <c r="E69" s="33">
        <v>22</v>
      </c>
      <c r="G69" s="32"/>
      <c r="H69" s="33"/>
      <c r="I69" s="34"/>
      <c r="J69" s="32"/>
      <c r="K69" s="33"/>
      <c r="M69" s="32"/>
      <c r="N69" s="33"/>
      <c r="P69" s="32">
        <f t="shared" si="3"/>
        <v>0</v>
      </c>
      <c r="Q69" s="17">
        <f t="shared" si="3"/>
        <v>22</v>
      </c>
    </row>
    <row r="70" spans="1:23" ht="18" x14ac:dyDescent="0.25">
      <c r="A70" s="19">
        <v>5213</v>
      </c>
      <c r="B70" s="19"/>
      <c r="C70" s="19" t="s">
        <v>78</v>
      </c>
      <c r="D70" s="32"/>
      <c r="E70" s="33">
        <v>50</v>
      </c>
      <c r="G70" s="32"/>
      <c r="H70" s="33"/>
      <c r="I70" s="34"/>
      <c r="J70" s="32"/>
      <c r="K70" s="33"/>
      <c r="M70" s="32"/>
      <c r="N70" s="33">
        <v>300</v>
      </c>
      <c r="P70" s="32">
        <f t="shared" si="3"/>
        <v>0</v>
      </c>
      <c r="Q70" s="17">
        <f>SUM(E70,H70,N70)</f>
        <v>350</v>
      </c>
      <c r="R70" s="22" t="s">
        <v>79</v>
      </c>
    </row>
    <row r="71" spans="1:23" ht="18" x14ac:dyDescent="0.25">
      <c r="A71" s="15">
        <v>5512</v>
      </c>
      <c r="B71" s="15"/>
      <c r="C71" s="15" t="s">
        <v>80</v>
      </c>
      <c r="D71" s="35"/>
      <c r="E71" s="33">
        <v>500</v>
      </c>
      <c r="G71" s="35"/>
      <c r="H71" s="33">
        <v>90</v>
      </c>
      <c r="I71" s="34"/>
      <c r="J71" s="35"/>
      <c r="K71" s="33"/>
      <c r="M71" s="35"/>
      <c r="N71" s="33"/>
      <c r="P71" s="32">
        <f>SUM(D71,G71)</f>
        <v>0</v>
      </c>
      <c r="Q71" s="17">
        <f t="shared" si="3"/>
        <v>590</v>
      </c>
    </row>
    <row r="72" spans="1:23" ht="18" x14ac:dyDescent="0.25">
      <c r="A72" s="15">
        <v>6112</v>
      </c>
      <c r="B72" s="15"/>
      <c r="C72" s="15" t="s">
        <v>81</v>
      </c>
      <c r="D72" s="35"/>
      <c r="E72" s="17">
        <v>2200</v>
      </c>
      <c r="G72" s="35"/>
      <c r="H72" s="17"/>
      <c r="I72" s="18"/>
      <c r="J72" s="35"/>
      <c r="K72" s="17"/>
      <c r="M72" s="35"/>
      <c r="N72" s="17"/>
      <c r="P72" s="32">
        <f>SUM(D72,G72)</f>
        <v>0</v>
      </c>
      <c r="Q72" s="17">
        <f>SUM(E72,H72)</f>
        <v>2200</v>
      </c>
    </row>
    <row r="73" spans="1:23" ht="18" x14ac:dyDescent="0.25">
      <c r="A73" s="15">
        <v>6117</v>
      </c>
      <c r="B73" s="15"/>
      <c r="C73" s="15" t="s">
        <v>82</v>
      </c>
      <c r="D73" s="35">
        <v>0</v>
      </c>
      <c r="E73" s="17">
        <v>0</v>
      </c>
      <c r="G73" s="35"/>
      <c r="H73" s="17"/>
      <c r="I73" s="18"/>
      <c r="J73" s="35"/>
      <c r="K73" s="17">
        <v>29</v>
      </c>
      <c r="M73" s="35"/>
      <c r="N73" s="17"/>
      <c r="P73" s="32"/>
      <c r="Q73" s="17">
        <f>SUM(E73,H73,K73)</f>
        <v>29</v>
      </c>
      <c r="R73" s="93"/>
      <c r="S73" s="94"/>
      <c r="T73" s="94"/>
      <c r="U73" s="94"/>
      <c r="V73" s="94"/>
      <c r="W73" s="94"/>
    </row>
    <row r="74" spans="1:23" ht="18" x14ac:dyDescent="0.25">
      <c r="A74" s="15">
        <v>6171</v>
      </c>
      <c r="B74" s="15"/>
      <c r="C74" s="15" t="s">
        <v>83</v>
      </c>
      <c r="D74" s="35">
        <v>9</v>
      </c>
      <c r="E74" s="17">
        <v>3200</v>
      </c>
      <c r="G74" s="35"/>
      <c r="H74" s="17"/>
      <c r="I74" s="18"/>
      <c r="J74" s="35"/>
      <c r="K74" s="17">
        <v>5</v>
      </c>
      <c r="M74" s="35"/>
      <c r="N74" s="17"/>
      <c r="P74" s="32">
        <f t="shared" si="3"/>
        <v>9</v>
      </c>
      <c r="Q74" s="17">
        <f>SUM(E74,H74,K74)</f>
        <v>3205</v>
      </c>
    </row>
    <row r="75" spans="1:23" ht="18" x14ac:dyDescent="0.25">
      <c r="A75" s="15">
        <v>6310</v>
      </c>
      <c r="B75" s="15"/>
      <c r="C75" s="19" t="s">
        <v>84</v>
      </c>
      <c r="D75" s="35">
        <v>2</v>
      </c>
      <c r="E75" s="33">
        <v>300</v>
      </c>
      <c r="G75" s="35"/>
      <c r="H75" s="33"/>
      <c r="I75" s="34"/>
      <c r="J75" s="35"/>
      <c r="K75" s="33"/>
      <c r="M75" s="35"/>
      <c r="N75" s="33"/>
      <c r="P75" s="32">
        <f t="shared" si="3"/>
        <v>2</v>
      </c>
      <c r="Q75" s="17">
        <f t="shared" si="3"/>
        <v>300</v>
      </c>
    </row>
    <row r="76" spans="1:23" ht="18" x14ac:dyDescent="0.25">
      <c r="A76" s="19">
        <v>6402</v>
      </c>
      <c r="B76" s="19"/>
      <c r="C76" s="19" t="s">
        <v>85</v>
      </c>
      <c r="D76" s="35"/>
      <c r="E76" s="33">
        <v>28</v>
      </c>
      <c r="G76" s="35"/>
      <c r="H76" s="33"/>
      <c r="I76" s="34"/>
      <c r="J76" s="35"/>
      <c r="K76" s="33"/>
      <c r="M76" s="35"/>
      <c r="N76" s="33"/>
      <c r="P76" s="32">
        <f t="shared" si="3"/>
        <v>0</v>
      </c>
      <c r="Q76" s="17">
        <f t="shared" si="3"/>
        <v>28</v>
      </c>
    </row>
    <row r="77" spans="1:23" ht="18" x14ac:dyDescent="0.25">
      <c r="A77" s="19">
        <v>6330</v>
      </c>
      <c r="B77" s="19"/>
      <c r="C77" s="19" t="s">
        <v>86</v>
      </c>
      <c r="D77" s="35"/>
      <c r="E77" s="33">
        <v>0</v>
      </c>
      <c r="G77" s="35"/>
      <c r="H77" s="33"/>
      <c r="I77" s="34"/>
      <c r="J77" s="35"/>
      <c r="K77" s="33"/>
      <c r="M77" s="35"/>
      <c r="N77" s="33"/>
      <c r="P77" s="32">
        <f t="shared" si="3"/>
        <v>0</v>
      </c>
      <c r="Q77" s="17">
        <f t="shared" si="3"/>
        <v>0</v>
      </c>
    </row>
    <row r="78" spans="1:23" ht="18" x14ac:dyDescent="0.25">
      <c r="A78" s="15">
        <v>6399</v>
      </c>
      <c r="B78" s="15"/>
      <c r="C78" s="19" t="s">
        <v>87</v>
      </c>
      <c r="D78" s="35"/>
      <c r="E78" s="33">
        <v>100</v>
      </c>
      <c r="G78" s="35"/>
      <c r="H78" s="33"/>
      <c r="I78" s="34"/>
      <c r="J78" s="35"/>
      <c r="K78" s="33"/>
      <c r="M78" s="35"/>
      <c r="N78" s="33"/>
      <c r="P78" s="32">
        <f t="shared" si="3"/>
        <v>0</v>
      </c>
      <c r="Q78" s="17">
        <f t="shared" si="3"/>
        <v>100</v>
      </c>
    </row>
    <row r="79" spans="1:23" ht="18" x14ac:dyDescent="0.25">
      <c r="A79" s="15">
        <v>6409</v>
      </c>
      <c r="B79" s="15"/>
      <c r="C79" s="15" t="s">
        <v>88</v>
      </c>
      <c r="D79" s="44"/>
      <c r="E79" s="17">
        <f>E119+E118+E117+E116+E115+E107+E108+E110+E112+E121+E111</f>
        <v>370</v>
      </c>
      <c r="G79" s="44"/>
      <c r="H79" s="17"/>
      <c r="I79" s="18"/>
      <c r="J79" s="44"/>
      <c r="K79" s="17"/>
      <c r="M79" s="44"/>
      <c r="N79" s="17"/>
      <c r="P79" s="32">
        <f t="shared" si="3"/>
        <v>0</v>
      </c>
      <c r="Q79" s="17">
        <f>SUM(E79,H79)</f>
        <v>370</v>
      </c>
    </row>
    <row r="80" spans="1:23" ht="18.75" thickBot="1" x14ac:dyDescent="0.3">
      <c r="A80" s="15"/>
      <c r="B80" s="15"/>
      <c r="C80" s="20" t="s">
        <v>89</v>
      </c>
      <c r="D80" s="45">
        <f>D79+D78+D77+D76+D75+D74+D72+D71+D70+D67+D65+D63+D64+D62+D61+D60+D59+D58+D57+D56+D55+D54+D53+D52+D51+D50+D49+D48+D47+D45+D44+D43+D42+D41+D40+D38+D37+D36+D35+D34+D66</f>
        <v>1962</v>
      </c>
      <c r="E80" s="24">
        <f>SUM(E34:E79)</f>
        <v>19728</v>
      </c>
      <c r="G80" s="45">
        <f>SUM(G34:G79)</f>
        <v>8</v>
      </c>
      <c r="H80" s="24">
        <f>SUM(H34:H79)</f>
        <v>1360</v>
      </c>
      <c r="I80" s="25"/>
      <c r="J80" s="45">
        <f>SUM(J34:J79)</f>
        <v>5</v>
      </c>
      <c r="K80" s="24">
        <f>SUM(K34:K79)</f>
        <v>34</v>
      </c>
      <c r="M80" s="45">
        <f>SUM(M34:M79)</f>
        <v>175</v>
      </c>
      <c r="N80" s="24">
        <f>SUM(N34:N79)</f>
        <v>823</v>
      </c>
      <c r="P80" s="46">
        <f>SUM(P34:P79)</f>
        <v>2150</v>
      </c>
      <c r="Q80" s="21">
        <f>SUM(Q34:Q79)</f>
        <v>21945</v>
      </c>
    </row>
    <row r="81" spans="1:18" ht="18" x14ac:dyDescent="0.25">
      <c r="A81" s="26"/>
      <c r="B81" s="26"/>
      <c r="C81" s="47"/>
      <c r="D81" s="18"/>
      <c r="E81" s="29"/>
      <c r="G81" s="18"/>
      <c r="H81" s="29"/>
      <c r="I81" s="29"/>
      <c r="J81" s="18"/>
      <c r="K81" s="29"/>
      <c r="M81" s="18"/>
      <c r="N81" s="29"/>
      <c r="P81" s="18"/>
      <c r="Q81" s="29"/>
    </row>
    <row r="82" spans="1:18" ht="18.75" x14ac:dyDescent="0.3">
      <c r="A82" s="48" t="s">
        <v>7</v>
      </c>
      <c r="B82" s="49" t="s">
        <v>8</v>
      </c>
      <c r="C82" s="50" t="s">
        <v>90</v>
      </c>
      <c r="D82" s="15" t="s">
        <v>91</v>
      </c>
      <c r="E82" s="15"/>
      <c r="G82" s="15"/>
      <c r="H82" s="15"/>
      <c r="I82" s="18"/>
      <c r="J82" s="15"/>
      <c r="K82" s="15"/>
      <c r="M82" s="15"/>
      <c r="N82" s="15"/>
      <c r="P82" s="15"/>
      <c r="Q82" s="15"/>
    </row>
    <row r="83" spans="1:18" ht="18" x14ac:dyDescent="0.25">
      <c r="A83" s="48">
        <v>3412</v>
      </c>
      <c r="B83" s="48">
        <v>6121</v>
      </c>
      <c r="C83" s="51" t="s">
        <v>92</v>
      </c>
      <c r="D83" s="15"/>
      <c r="E83" s="15">
        <v>100</v>
      </c>
      <c r="G83" s="15"/>
      <c r="H83" s="15"/>
      <c r="I83" s="18"/>
      <c r="J83" s="15"/>
      <c r="K83" s="15"/>
      <c r="M83" s="15"/>
      <c r="N83" s="15"/>
      <c r="P83" s="15">
        <f>SUM(D83,G83)</f>
        <v>0</v>
      </c>
      <c r="Q83" s="15">
        <f>SUM(E83,H83)</f>
        <v>100</v>
      </c>
    </row>
    <row r="84" spans="1:18" ht="18" x14ac:dyDescent="0.25">
      <c r="A84" s="48">
        <v>3341</v>
      </c>
      <c r="B84" s="48">
        <v>6349</v>
      </c>
      <c r="C84" s="51" t="s">
        <v>93</v>
      </c>
      <c r="D84" s="15"/>
      <c r="E84" s="15">
        <v>126</v>
      </c>
      <c r="G84" s="15"/>
      <c r="H84" s="15"/>
      <c r="I84" s="18"/>
      <c r="J84" s="15"/>
      <c r="K84" s="15"/>
      <c r="M84" s="15"/>
      <c r="N84" s="15"/>
      <c r="P84" s="15">
        <f t="shared" ref="P84:Q93" si="4">SUM(D84,G84)</f>
        <v>0</v>
      </c>
      <c r="Q84" s="15">
        <f t="shared" si="4"/>
        <v>126</v>
      </c>
    </row>
    <row r="85" spans="1:18" ht="18" x14ac:dyDescent="0.25">
      <c r="A85" s="38">
        <v>2321</v>
      </c>
      <c r="B85" s="38">
        <v>6349</v>
      </c>
      <c r="C85" s="52" t="s">
        <v>94</v>
      </c>
      <c r="D85" s="15"/>
      <c r="E85" s="38">
        <v>2520</v>
      </c>
      <c r="G85" s="15"/>
      <c r="H85" s="38"/>
      <c r="I85" s="40"/>
      <c r="J85" s="15"/>
      <c r="K85" s="38"/>
      <c r="M85" s="15"/>
      <c r="N85" s="38"/>
      <c r="P85" s="15">
        <f t="shared" si="4"/>
        <v>0</v>
      </c>
      <c r="Q85" s="15">
        <f t="shared" si="4"/>
        <v>2520</v>
      </c>
    </row>
    <row r="86" spans="1:18" ht="18" x14ac:dyDescent="0.25">
      <c r="A86" s="53">
        <v>4350</v>
      </c>
      <c r="B86" s="53">
        <v>6349</v>
      </c>
      <c r="C86" s="52" t="s">
        <v>95</v>
      </c>
      <c r="D86" s="19"/>
      <c r="E86" s="53">
        <v>107</v>
      </c>
      <c r="G86" s="19"/>
      <c r="H86" s="53"/>
      <c r="I86" s="54"/>
      <c r="J86" s="19"/>
      <c r="K86" s="53"/>
      <c r="M86" s="19"/>
      <c r="N86" s="53"/>
      <c r="P86" s="15">
        <f t="shared" si="4"/>
        <v>0</v>
      </c>
      <c r="Q86" s="15">
        <f t="shared" si="4"/>
        <v>107</v>
      </c>
    </row>
    <row r="87" spans="1:18" ht="18" x14ac:dyDescent="0.25">
      <c r="A87" s="53">
        <v>3631</v>
      </c>
      <c r="B87" s="53">
        <v>6121</v>
      </c>
      <c r="C87" s="52" t="s">
        <v>132</v>
      </c>
      <c r="D87" s="19"/>
      <c r="E87" s="53">
        <v>0</v>
      </c>
      <c r="G87" s="19"/>
      <c r="H87" s="53"/>
      <c r="I87" s="54"/>
      <c r="J87" s="19"/>
      <c r="K87" s="53"/>
      <c r="M87" s="19"/>
      <c r="N87" s="53">
        <v>91</v>
      </c>
      <c r="P87" s="15">
        <v>0</v>
      </c>
      <c r="Q87" s="15">
        <f>SUM(E87,H87,N87)</f>
        <v>91</v>
      </c>
      <c r="R87" s="22" t="s">
        <v>133</v>
      </c>
    </row>
    <row r="88" spans="1:18" ht="18" x14ac:dyDescent="0.25">
      <c r="A88" s="53">
        <v>3631</v>
      </c>
      <c r="B88" s="53">
        <v>6121</v>
      </c>
      <c r="C88" s="52" t="s">
        <v>96</v>
      </c>
      <c r="D88" s="19"/>
      <c r="E88" s="53">
        <v>150</v>
      </c>
      <c r="G88" s="19"/>
      <c r="H88" s="53"/>
      <c r="I88" s="54"/>
      <c r="J88" s="19"/>
      <c r="K88" s="53"/>
      <c r="M88" s="19"/>
      <c r="N88" s="53">
        <v>1180</v>
      </c>
      <c r="P88" s="15">
        <f t="shared" si="4"/>
        <v>0</v>
      </c>
      <c r="Q88" s="15">
        <f>SUM(E88,H88,N88)</f>
        <v>1330</v>
      </c>
      <c r="R88" s="22" t="s">
        <v>134</v>
      </c>
    </row>
    <row r="89" spans="1:18" ht="18" x14ac:dyDescent="0.25">
      <c r="A89" s="53">
        <v>3745</v>
      </c>
      <c r="B89" s="53">
        <v>6121</v>
      </c>
      <c r="C89" s="52" t="s">
        <v>97</v>
      </c>
      <c r="D89" s="19"/>
      <c r="E89" s="53">
        <v>0</v>
      </c>
      <c r="G89" s="19"/>
      <c r="H89" s="53"/>
      <c r="I89" s="54"/>
      <c r="J89" s="19"/>
      <c r="K89" s="53"/>
      <c r="M89" s="19"/>
      <c r="N89" s="53">
        <v>51</v>
      </c>
      <c r="P89" s="15">
        <f t="shared" si="4"/>
        <v>0</v>
      </c>
      <c r="Q89" s="15">
        <f>N89</f>
        <v>51</v>
      </c>
      <c r="R89" s="22" t="s">
        <v>98</v>
      </c>
    </row>
    <row r="90" spans="1:18" ht="18" x14ac:dyDescent="0.25">
      <c r="A90" s="53">
        <v>2221</v>
      </c>
      <c r="B90" s="53">
        <v>6121</v>
      </c>
      <c r="C90" s="52" t="s">
        <v>99</v>
      </c>
      <c r="D90" s="19"/>
      <c r="E90" s="53">
        <v>170</v>
      </c>
      <c r="G90" s="19"/>
      <c r="H90" s="53"/>
      <c r="I90" s="54"/>
      <c r="J90" s="19"/>
      <c r="K90" s="53"/>
      <c r="M90" s="19"/>
      <c r="N90" s="53"/>
      <c r="P90" s="15">
        <f t="shared" si="4"/>
        <v>0</v>
      </c>
      <c r="Q90" s="15">
        <f t="shared" si="4"/>
        <v>170</v>
      </c>
    </row>
    <row r="91" spans="1:18" ht="18" x14ac:dyDescent="0.25">
      <c r="A91" s="53">
        <v>3631</v>
      </c>
      <c r="B91" s="53">
        <v>6121</v>
      </c>
      <c r="C91" s="52" t="s">
        <v>100</v>
      </c>
      <c r="D91" s="19"/>
      <c r="E91" s="53">
        <v>50</v>
      </c>
      <c r="G91" s="19"/>
      <c r="H91" s="53"/>
      <c r="I91" s="54"/>
      <c r="J91" s="19"/>
      <c r="K91" s="53"/>
      <c r="M91" s="19"/>
      <c r="N91" s="53"/>
      <c r="P91" s="15">
        <f>SUM(D91,G91)</f>
        <v>0</v>
      </c>
      <c r="Q91" s="15">
        <f>SUM(E91,H91,N91)</f>
        <v>50</v>
      </c>
      <c r="R91" s="22"/>
    </row>
    <row r="92" spans="1:18" ht="18" x14ac:dyDescent="0.25">
      <c r="A92" s="53">
        <v>2219</v>
      </c>
      <c r="B92" s="53">
        <v>6349</v>
      </c>
      <c r="C92" s="52" t="s">
        <v>101</v>
      </c>
      <c r="D92" s="19"/>
      <c r="E92" s="55">
        <v>38</v>
      </c>
      <c r="G92" s="19"/>
      <c r="H92" s="55"/>
      <c r="I92" s="56"/>
      <c r="J92" s="19"/>
      <c r="K92" s="55"/>
      <c r="M92" s="19"/>
      <c r="N92" s="55"/>
      <c r="P92" s="15">
        <f t="shared" si="4"/>
        <v>0</v>
      </c>
      <c r="Q92" s="15">
        <f t="shared" si="4"/>
        <v>38</v>
      </c>
    </row>
    <row r="93" spans="1:18" ht="18" x14ac:dyDescent="0.25">
      <c r="A93" s="95" t="s">
        <v>102</v>
      </c>
      <c r="B93" s="95"/>
      <c r="C93" s="95"/>
      <c r="D93" s="20"/>
      <c r="E93" s="57">
        <f>SUM(E83:E92)</f>
        <v>3261</v>
      </c>
      <c r="G93" s="20"/>
      <c r="H93" s="57"/>
      <c r="I93" s="58"/>
      <c r="J93" s="20"/>
      <c r="K93" s="57"/>
      <c r="M93" s="20"/>
      <c r="N93" s="57">
        <f>SUM(N83:N92)</f>
        <v>1322</v>
      </c>
      <c r="P93" s="15">
        <f t="shared" si="4"/>
        <v>0</v>
      </c>
      <c r="Q93" s="20">
        <f>SUM(E93,H93,N93)</f>
        <v>4583</v>
      </c>
    </row>
    <row r="94" spans="1:18" ht="18" x14ac:dyDescent="0.25">
      <c r="A94" s="59"/>
      <c r="B94" s="59"/>
      <c r="C94" s="60"/>
      <c r="D94" s="1"/>
      <c r="E94" s="1"/>
      <c r="G94" s="1"/>
      <c r="H94" s="1"/>
      <c r="I94" s="1"/>
      <c r="J94" s="1"/>
      <c r="K94" s="1"/>
      <c r="M94" s="1"/>
      <c r="N94" s="1"/>
      <c r="P94" s="1"/>
      <c r="Q94" s="1"/>
    </row>
    <row r="95" spans="1:18" ht="18" x14ac:dyDescent="0.25">
      <c r="A95" s="48" t="s">
        <v>7</v>
      </c>
      <c r="B95" s="49" t="s">
        <v>8</v>
      </c>
      <c r="C95" s="61" t="s">
        <v>103</v>
      </c>
      <c r="D95" s="100"/>
      <c r="E95" s="100"/>
      <c r="G95" s="100"/>
      <c r="H95" s="100"/>
      <c r="I95" s="62"/>
      <c r="J95" s="100"/>
      <c r="K95" s="100"/>
      <c r="M95" s="100"/>
      <c r="N95" s="100"/>
      <c r="P95" s="100"/>
      <c r="Q95" s="100"/>
    </row>
    <row r="96" spans="1:18" ht="18" x14ac:dyDescent="0.25">
      <c r="A96" s="38"/>
      <c r="B96" s="38">
        <v>8115</v>
      </c>
      <c r="C96" s="63" t="s">
        <v>104</v>
      </c>
      <c r="D96" s="15">
        <v>0</v>
      </c>
      <c r="E96" s="15"/>
      <c r="G96" s="15"/>
      <c r="H96" s="15"/>
      <c r="I96" s="18"/>
      <c r="J96" s="15"/>
      <c r="K96" s="15"/>
      <c r="M96" s="15">
        <v>1880</v>
      </c>
      <c r="N96" s="15"/>
      <c r="P96" s="15">
        <f>M96</f>
        <v>1880</v>
      </c>
      <c r="Q96" s="15"/>
      <c r="R96" s="22" t="s">
        <v>105</v>
      </c>
    </row>
    <row r="97" spans="1:17" ht="18" x14ac:dyDescent="0.25">
      <c r="A97" s="38"/>
      <c r="B97" s="38">
        <v>8124</v>
      </c>
      <c r="C97" s="64" t="s">
        <v>106</v>
      </c>
      <c r="D97" s="65">
        <v>-1241</v>
      </c>
      <c r="E97" s="15"/>
      <c r="G97" s="65"/>
      <c r="H97" s="15"/>
      <c r="I97" s="18"/>
      <c r="J97" s="65"/>
      <c r="K97" s="15"/>
      <c r="M97" s="65">
        <v>0</v>
      </c>
      <c r="N97" s="15"/>
      <c r="P97" s="65">
        <v>-1241</v>
      </c>
      <c r="Q97" s="15"/>
    </row>
    <row r="98" spans="1:17" ht="18" x14ac:dyDescent="0.25">
      <c r="A98" s="59"/>
      <c r="B98" s="59"/>
      <c r="C98" s="60"/>
      <c r="D98" s="1"/>
      <c r="E98" s="1"/>
      <c r="G98" s="1"/>
      <c r="H98" s="1"/>
      <c r="I98" s="1"/>
      <c r="J98" s="1"/>
      <c r="K98" s="1"/>
      <c r="M98" s="1"/>
      <c r="N98" s="1"/>
      <c r="P98" s="1"/>
      <c r="Q98" s="1"/>
    </row>
    <row r="99" spans="1:17" ht="18" x14ac:dyDescent="0.25">
      <c r="A99" s="95" t="s">
        <v>107</v>
      </c>
      <c r="B99" s="95"/>
      <c r="C99" s="95"/>
      <c r="D99" s="66">
        <f>SUM(D21,D31,D80,D96,D97)</f>
        <v>22989</v>
      </c>
      <c r="E99" s="57">
        <f>SUM(E80,E93)</f>
        <v>22989</v>
      </c>
      <c r="G99" s="66">
        <f>SUM(G80,G31,G21)</f>
        <v>1360</v>
      </c>
      <c r="H99" s="57">
        <f>SUM(H21,H31,H80)</f>
        <v>1360</v>
      </c>
      <c r="I99" s="58"/>
      <c r="J99" s="66">
        <f>SUM(J80,J31,J21)</f>
        <v>34</v>
      </c>
      <c r="K99" s="57">
        <f>SUM(K21,K31,K80)</f>
        <v>34</v>
      </c>
      <c r="M99" s="66">
        <f>SUM(M80,M31,M21,M96)</f>
        <v>2145</v>
      </c>
      <c r="N99" s="57">
        <f>SUM(N21,N31,N80,N93)</f>
        <v>2145</v>
      </c>
      <c r="P99" s="66">
        <f>SUM(P21,P31,P80,P96,P97)</f>
        <v>26528</v>
      </c>
      <c r="Q99" s="57">
        <f>SUM(Q80,Q93)</f>
        <v>26528</v>
      </c>
    </row>
    <row r="100" spans="1:17" x14ac:dyDescent="0.25">
      <c r="A100" s="67"/>
      <c r="B100" s="67"/>
      <c r="C100" s="67"/>
      <c r="D100" s="68"/>
      <c r="E100" s="69">
        <f>D99-E99</f>
        <v>0</v>
      </c>
      <c r="G100" s="68"/>
      <c r="H100" s="69"/>
      <c r="I100" s="69"/>
      <c r="J100" s="68"/>
      <c r="K100" s="69"/>
      <c r="M100" s="68"/>
      <c r="N100" s="69"/>
      <c r="P100" s="68"/>
      <c r="Q100" s="69"/>
    </row>
    <row r="101" spans="1:17" ht="18" x14ac:dyDescent="0.25">
      <c r="A101" s="70"/>
      <c r="B101" s="70"/>
      <c r="C101" s="71"/>
      <c r="D101" s="1"/>
      <c r="E101" s="1"/>
      <c r="G101" s="1"/>
      <c r="H101" s="1"/>
      <c r="I101" s="1"/>
      <c r="J101" s="1"/>
      <c r="K101" s="1"/>
      <c r="M101" s="1"/>
      <c r="N101" s="1"/>
      <c r="P101" s="1"/>
      <c r="Q101" s="1"/>
    </row>
    <row r="102" spans="1:17" ht="18.75" x14ac:dyDescent="0.3">
      <c r="A102" s="72" t="s">
        <v>108</v>
      </c>
      <c r="B102" s="72" t="s">
        <v>109</v>
      </c>
      <c r="C102" s="73" t="s">
        <v>110</v>
      </c>
      <c r="D102" s="18"/>
      <c r="E102" s="29">
        <f>E107+E108+E110+E112+E115+E116+E117+E118+E119+E121+E111</f>
        <v>370</v>
      </c>
      <c r="G102" s="18"/>
      <c r="H102" s="29"/>
      <c r="I102" s="29"/>
      <c r="J102" s="18"/>
      <c r="K102" s="29"/>
      <c r="M102" s="18"/>
      <c r="N102" s="29"/>
      <c r="P102" s="18"/>
      <c r="Q102" s="29"/>
    </row>
    <row r="103" spans="1:17" ht="18" x14ac:dyDescent="0.25">
      <c r="A103" s="40">
        <v>5222</v>
      </c>
      <c r="B103" s="40">
        <v>3419</v>
      </c>
      <c r="C103" s="18" t="s">
        <v>111</v>
      </c>
      <c r="D103" s="18"/>
      <c r="E103" s="29">
        <v>71</v>
      </c>
      <c r="G103" s="74" t="s">
        <v>112</v>
      </c>
      <c r="H103" s="29"/>
      <c r="I103" s="29"/>
      <c r="J103" s="74"/>
      <c r="K103" s="29"/>
      <c r="M103" s="74"/>
      <c r="N103" s="29"/>
      <c r="P103" s="18"/>
      <c r="Q103" s="29"/>
    </row>
    <row r="104" spans="1:17" ht="18" x14ac:dyDescent="0.25">
      <c r="A104" s="40">
        <v>6322</v>
      </c>
      <c r="B104" s="40">
        <v>3419</v>
      </c>
      <c r="C104" s="18" t="s">
        <v>113</v>
      </c>
      <c r="D104" s="18"/>
      <c r="E104" s="29">
        <v>119</v>
      </c>
      <c r="G104" s="74" t="s">
        <v>114</v>
      </c>
      <c r="H104" s="75"/>
      <c r="I104" s="75"/>
      <c r="J104" s="74"/>
      <c r="K104" s="75"/>
      <c r="M104" s="74"/>
      <c r="N104" s="75"/>
      <c r="P104" s="18"/>
      <c r="Q104" s="29"/>
    </row>
    <row r="105" spans="1:17" ht="18" x14ac:dyDescent="0.25">
      <c r="A105" s="40">
        <v>5222</v>
      </c>
      <c r="B105" s="40">
        <v>5512</v>
      </c>
      <c r="C105" s="18" t="s">
        <v>115</v>
      </c>
      <c r="D105" s="18"/>
      <c r="E105" s="29">
        <v>140</v>
      </c>
      <c r="G105" s="18"/>
      <c r="H105" s="29"/>
      <c r="I105" s="29"/>
      <c r="J105" s="18"/>
      <c r="K105" s="29"/>
      <c r="M105" s="18"/>
      <c r="N105" s="29"/>
      <c r="P105" s="18"/>
      <c r="Q105" s="29"/>
    </row>
    <row r="106" spans="1:17" ht="18" x14ac:dyDescent="0.25">
      <c r="A106" s="40">
        <v>5221</v>
      </c>
      <c r="B106" s="40">
        <v>4356</v>
      </c>
      <c r="C106" s="18" t="s">
        <v>116</v>
      </c>
      <c r="D106" s="18"/>
      <c r="E106" s="29">
        <v>60</v>
      </c>
      <c r="G106" s="18"/>
      <c r="H106" s="29"/>
      <c r="I106" s="29"/>
      <c r="J106" s="18"/>
      <c r="K106" s="29"/>
      <c r="M106" s="18"/>
      <c r="N106" s="29"/>
      <c r="P106" s="18"/>
      <c r="Q106" s="29"/>
    </row>
    <row r="107" spans="1:17" ht="18" x14ac:dyDescent="0.25">
      <c r="A107" s="76">
        <v>5222</v>
      </c>
      <c r="B107" s="76">
        <v>6409</v>
      </c>
      <c r="C107" s="77" t="s">
        <v>117</v>
      </c>
      <c r="D107" s="77"/>
      <c r="E107" s="78">
        <v>15</v>
      </c>
      <c r="G107" s="77"/>
      <c r="H107" s="78"/>
      <c r="I107" s="78"/>
      <c r="J107" s="77"/>
      <c r="K107" s="78"/>
      <c r="M107" s="77"/>
      <c r="N107" s="78"/>
      <c r="P107" s="77"/>
      <c r="Q107" s="78"/>
    </row>
    <row r="108" spans="1:17" ht="18" x14ac:dyDescent="0.25">
      <c r="A108" s="76">
        <v>5222</v>
      </c>
      <c r="B108" s="76">
        <v>6409</v>
      </c>
      <c r="C108" s="77" t="s">
        <v>118</v>
      </c>
      <c r="D108" s="77"/>
      <c r="E108" s="78">
        <v>15</v>
      </c>
      <c r="G108" s="77"/>
      <c r="H108" s="78"/>
      <c r="I108" s="78"/>
      <c r="J108" s="77"/>
      <c r="K108" s="78"/>
      <c r="M108" s="77"/>
      <c r="N108" s="78"/>
      <c r="P108" s="77"/>
      <c r="Q108" s="78"/>
    </row>
    <row r="109" spans="1:17" ht="18" x14ac:dyDescent="0.25">
      <c r="A109" s="40">
        <v>5222</v>
      </c>
      <c r="B109" s="40">
        <v>3419</v>
      </c>
      <c r="C109" s="18" t="s">
        <v>119</v>
      </c>
      <c r="D109" s="18"/>
      <c r="E109" s="29">
        <v>20</v>
      </c>
      <c r="G109" s="18"/>
      <c r="H109" s="29"/>
      <c r="I109" s="29"/>
      <c r="J109" s="18"/>
      <c r="K109" s="29"/>
      <c r="M109" s="18"/>
      <c r="N109" s="29"/>
      <c r="P109" s="18"/>
      <c r="Q109" s="29"/>
    </row>
    <row r="110" spans="1:17" ht="18" x14ac:dyDescent="0.25">
      <c r="A110" s="76">
        <v>5222</v>
      </c>
      <c r="B110" s="76">
        <v>6409</v>
      </c>
      <c r="C110" s="77" t="s">
        <v>120</v>
      </c>
      <c r="D110" s="77"/>
      <c r="E110" s="78">
        <v>50</v>
      </c>
      <c r="G110" s="77"/>
      <c r="H110" s="78"/>
      <c r="I110" s="78"/>
      <c r="J110" s="77"/>
      <c r="K110" s="78"/>
      <c r="M110" s="77"/>
      <c r="N110" s="78"/>
      <c r="P110" s="77"/>
      <c r="Q110" s="78"/>
    </row>
    <row r="111" spans="1:17" ht="18" x14ac:dyDescent="0.25">
      <c r="A111" s="76">
        <v>5339</v>
      </c>
      <c r="B111" s="76">
        <v>6409</v>
      </c>
      <c r="C111" s="77" t="s">
        <v>121</v>
      </c>
      <c r="D111" s="77"/>
      <c r="E111" s="78">
        <v>1</v>
      </c>
      <c r="G111" s="77"/>
      <c r="H111" s="78"/>
      <c r="I111" s="78"/>
      <c r="J111" s="77"/>
      <c r="K111" s="78"/>
      <c r="M111" s="77"/>
      <c r="N111" s="78"/>
      <c r="P111" s="77"/>
      <c r="Q111" s="78"/>
    </row>
    <row r="112" spans="1:17" ht="18" x14ac:dyDescent="0.25">
      <c r="A112" s="76">
        <v>5222</v>
      </c>
      <c r="B112" s="76">
        <v>6409</v>
      </c>
      <c r="C112" s="77" t="s">
        <v>122</v>
      </c>
      <c r="D112" s="77"/>
      <c r="E112" s="78">
        <v>46</v>
      </c>
      <c r="G112" s="77"/>
      <c r="H112" s="78"/>
      <c r="I112" s="78"/>
      <c r="J112" s="77"/>
      <c r="K112" s="78"/>
      <c r="M112" s="77"/>
      <c r="N112" s="78"/>
      <c r="P112" s="77"/>
      <c r="Q112" s="78"/>
    </row>
    <row r="113" spans="1:17" ht="18" x14ac:dyDescent="0.25">
      <c r="A113" s="40"/>
      <c r="B113" s="40"/>
      <c r="C113" s="18"/>
      <c r="D113" s="18"/>
      <c r="E113" s="29"/>
      <c r="G113" s="18"/>
      <c r="H113" s="29"/>
      <c r="I113" s="29"/>
      <c r="J113" s="18"/>
      <c r="K113" s="29"/>
      <c r="M113" s="18"/>
      <c r="N113" s="29"/>
      <c r="P113" s="18"/>
      <c r="Q113" s="29"/>
    </row>
    <row r="114" spans="1:17" ht="18.75" x14ac:dyDescent="0.3">
      <c r="A114" s="79" t="s">
        <v>108</v>
      </c>
      <c r="B114" s="72" t="s">
        <v>109</v>
      </c>
      <c r="C114" s="80" t="s">
        <v>123</v>
      </c>
      <c r="D114" s="81"/>
      <c r="E114" s="81"/>
      <c r="G114" s="81"/>
      <c r="H114" s="81"/>
      <c r="I114" s="18"/>
      <c r="J114" s="81"/>
      <c r="K114" s="81"/>
      <c r="M114" s="81"/>
      <c r="N114" s="81"/>
      <c r="P114" s="81"/>
      <c r="Q114" s="81"/>
    </row>
    <row r="115" spans="1:17" ht="18" x14ac:dyDescent="0.25">
      <c r="A115" s="82">
        <v>5179</v>
      </c>
      <c r="B115" s="82">
        <v>6409</v>
      </c>
      <c r="C115" s="77" t="s">
        <v>124</v>
      </c>
      <c r="D115" s="83"/>
      <c r="E115" s="78">
        <v>6</v>
      </c>
      <c r="G115" s="83"/>
      <c r="H115" s="78"/>
      <c r="I115" s="78"/>
      <c r="J115" s="83"/>
      <c r="K115" s="78"/>
      <c r="M115" s="83"/>
      <c r="N115" s="78"/>
      <c r="P115" s="83"/>
      <c r="Q115" s="78"/>
    </row>
    <row r="116" spans="1:17" ht="18" x14ac:dyDescent="0.25">
      <c r="A116" s="82">
        <v>5179</v>
      </c>
      <c r="B116" s="77">
        <v>6409</v>
      </c>
      <c r="C116" s="84" t="s">
        <v>125</v>
      </c>
      <c r="D116" s="83"/>
      <c r="E116" s="78">
        <v>4</v>
      </c>
      <c r="G116" s="83"/>
      <c r="H116" s="78"/>
      <c r="I116" s="78"/>
      <c r="J116" s="83"/>
      <c r="K116" s="78"/>
      <c r="M116" s="83"/>
      <c r="N116" s="78"/>
      <c r="P116" s="83"/>
      <c r="Q116" s="78"/>
    </row>
    <row r="117" spans="1:17" ht="18" x14ac:dyDescent="0.25">
      <c r="A117" s="82">
        <v>5329</v>
      </c>
      <c r="B117" s="85">
        <v>6409</v>
      </c>
      <c r="C117" s="84" t="s">
        <v>126</v>
      </c>
      <c r="D117" s="83"/>
      <c r="E117" s="78">
        <v>3</v>
      </c>
      <c r="G117" s="83"/>
      <c r="H117" s="78"/>
      <c r="I117" s="78"/>
      <c r="J117" s="83"/>
      <c r="K117" s="78"/>
      <c r="M117" s="83"/>
      <c r="N117" s="78"/>
      <c r="P117" s="83"/>
      <c r="Q117" s="78"/>
    </row>
    <row r="118" spans="1:17" ht="18" x14ac:dyDescent="0.25">
      <c r="A118" s="76">
        <v>5329</v>
      </c>
      <c r="B118" s="85">
        <v>6409</v>
      </c>
      <c r="C118" s="77" t="s">
        <v>127</v>
      </c>
      <c r="D118" s="78"/>
      <c r="E118" s="78">
        <v>214</v>
      </c>
      <c r="G118" s="78"/>
      <c r="H118" s="78"/>
      <c r="I118" s="78"/>
      <c r="J118" s="78"/>
      <c r="K118" s="78"/>
      <c r="M118" s="78"/>
      <c r="N118" s="78"/>
      <c r="P118" s="78"/>
      <c r="Q118" s="78"/>
    </row>
    <row r="119" spans="1:17" ht="18" x14ac:dyDescent="0.25">
      <c r="A119" s="76">
        <v>5179</v>
      </c>
      <c r="B119" s="76">
        <v>6409</v>
      </c>
      <c r="C119" s="77" t="s">
        <v>128</v>
      </c>
      <c r="D119" s="77"/>
      <c r="E119" s="77">
        <v>1</v>
      </c>
      <c r="G119" s="77"/>
      <c r="H119" s="77"/>
      <c r="I119" s="77"/>
      <c r="J119" s="77"/>
      <c r="K119" s="77"/>
      <c r="M119" s="77"/>
      <c r="N119" s="77"/>
      <c r="P119" s="77"/>
      <c r="Q119" s="77"/>
    </row>
    <row r="120" spans="1:17" ht="18" x14ac:dyDescent="0.25">
      <c r="A120" s="29"/>
      <c r="B120" s="29"/>
      <c r="C120" s="29"/>
      <c r="D120" s="86"/>
      <c r="E120" s="29"/>
      <c r="G120" s="86"/>
      <c r="H120" s="29"/>
      <c r="I120" s="29"/>
      <c r="J120" s="86"/>
      <c r="K120" s="29"/>
      <c r="M120" s="86"/>
      <c r="N120" s="29"/>
      <c r="P120" s="86"/>
      <c r="Q120" s="29"/>
    </row>
    <row r="121" spans="1:17" ht="20.25" x14ac:dyDescent="0.3">
      <c r="A121" s="76">
        <v>5909</v>
      </c>
      <c r="B121" s="76">
        <v>6409</v>
      </c>
      <c r="C121" s="77" t="s">
        <v>129</v>
      </c>
      <c r="D121" s="2"/>
      <c r="E121" s="77">
        <v>15</v>
      </c>
      <c r="G121" s="2"/>
      <c r="H121" s="77"/>
      <c r="I121" s="77"/>
      <c r="J121" s="2"/>
      <c r="K121" s="77"/>
      <c r="M121" s="2"/>
      <c r="N121" s="77"/>
      <c r="P121" s="2"/>
      <c r="Q121" s="77"/>
    </row>
    <row r="122" spans="1:17" ht="20.25" x14ac:dyDescent="0.3">
      <c r="A122" s="76"/>
      <c r="B122" s="76"/>
      <c r="C122" s="77"/>
      <c r="D122" s="2"/>
      <c r="E122" s="77"/>
      <c r="G122" s="2"/>
      <c r="H122" s="77"/>
      <c r="I122" s="77"/>
      <c r="J122" s="2"/>
      <c r="K122" s="77"/>
      <c r="M122" s="2"/>
      <c r="N122" s="77"/>
      <c r="P122" s="2"/>
      <c r="Q122" s="77"/>
    </row>
    <row r="123" spans="1:17" ht="20.25" x14ac:dyDescent="0.3">
      <c r="A123" s="76"/>
      <c r="B123" s="76"/>
      <c r="C123" s="77"/>
      <c r="D123" s="2"/>
      <c r="E123" s="77"/>
      <c r="G123" s="2"/>
      <c r="H123" s="77"/>
      <c r="I123" s="77"/>
      <c r="J123" s="2"/>
      <c r="K123" s="77"/>
      <c r="M123" s="2"/>
      <c r="N123" s="77"/>
      <c r="P123" s="2"/>
      <c r="Q123" s="77"/>
    </row>
    <row r="124" spans="1:17" ht="20.25" x14ac:dyDescent="0.3">
      <c r="A124" s="76"/>
      <c r="B124" s="76"/>
      <c r="C124" s="77"/>
      <c r="D124" s="2"/>
      <c r="E124" s="77"/>
      <c r="G124" s="2"/>
      <c r="H124" s="77"/>
      <c r="I124" s="77"/>
      <c r="J124" s="2"/>
      <c r="K124" s="77"/>
      <c r="M124" s="2"/>
      <c r="N124" s="77"/>
      <c r="P124" s="2"/>
      <c r="Q124" s="77"/>
    </row>
    <row r="125" spans="1:17" ht="20.25" x14ac:dyDescent="0.3">
      <c r="A125" s="87"/>
      <c r="B125" s="87"/>
      <c r="C125" s="88"/>
      <c r="D125" s="2"/>
      <c r="E125" s="2"/>
      <c r="G125" s="2"/>
      <c r="H125" s="2"/>
      <c r="I125" s="2"/>
      <c r="J125" s="2"/>
      <c r="K125" s="2"/>
      <c r="M125" s="2"/>
      <c r="N125" s="2"/>
      <c r="P125" s="2"/>
      <c r="Q125" s="2"/>
    </row>
    <row r="126" spans="1:17" ht="30" x14ac:dyDescent="0.4">
      <c r="A126" s="89"/>
      <c r="B126" s="90"/>
      <c r="C126" s="91" t="s">
        <v>135</v>
      </c>
      <c r="D126" s="2"/>
      <c r="E126" s="2"/>
      <c r="G126" s="2"/>
      <c r="H126" s="2"/>
      <c r="I126" s="2"/>
      <c r="J126" s="2"/>
      <c r="K126" s="2"/>
      <c r="M126" s="2"/>
      <c r="N126" s="2"/>
      <c r="P126" s="2"/>
      <c r="Q126" s="2"/>
    </row>
    <row r="127" spans="1:17" ht="30" x14ac:dyDescent="0.4">
      <c r="A127" s="89"/>
      <c r="B127" s="90"/>
      <c r="C127" s="91" t="s">
        <v>130</v>
      </c>
      <c r="D127" s="2"/>
      <c r="E127" s="2"/>
      <c r="G127" s="2"/>
      <c r="H127" s="2"/>
      <c r="I127" s="2"/>
      <c r="J127" s="2"/>
      <c r="K127" s="2"/>
      <c r="M127" s="2"/>
      <c r="N127" s="2"/>
      <c r="P127" s="2"/>
      <c r="Q127" s="2"/>
    </row>
    <row r="128" spans="1:17" ht="30" x14ac:dyDescent="0.4">
      <c r="A128" s="89"/>
      <c r="B128" s="90"/>
      <c r="C128" s="91" t="s">
        <v>131</v>
      </c>
      <c r="D128" s="2"/>
      <c r="E128" s="2"/>
      <c r="G128" s="2"/>
      <c r="H128" s="2"/>
      <c r="I128" s="2"/>
      <c r="J128" s="2"/>
      <c r="K128" s="2"/>
      <c r="M128" s="2"/>
      <c r="N128" s="2"/>
      <c r="P128" s="2"/>
      <c r="Q128" s="2"/>
    </row>
    <row r="129" spans="1:17" ht="20.25" x14ac:dyDescent="0.3">
      <c r="A129" s="3"/>
      <c r="B129" s="2"/>
      <c r="C129" s="2"/>
      <c r="D129" s="2"/>
      <c r="E129" s="2"/>
      <c r="G129" s="2"/>
      <c r="H129" s="2"/>
      <c r="I129" s="2"/>
      <c r="J129" s="2"/>
      <c r="K129" s="2"/>
      <c r="M129" s="2"/>
      <c r="N129" s="2"/>
      <c r="P129" s="2"/>
      <c r="Q129" s="2"/>
    </row>
    <row r="130" spans="1:17" ht="20.25" x14ac:dyDescent="0.3">
      <c r="A130" s="2"/>
      <c r="B130" s="2"/>
      <c r="C130" s="2"/>
      <c r="D130" s="2"/>
      <c r="E130" s="2"/>
      <c r="G130" s="2"/>
      <c r="H130" s="2"/>
      <c r="I130" s="2"/>
      <c r="J130" s="2"/>
      <c r="K130" s="2"/>
      <c r="M130" s="2"/>
      <c r="N130" s="2"/>
      <c r="P130" s="2"/>
      <c r="Q130" s="2"/>
    </row>
    <row r="131" spans="1:17" ht="20.25" x14ac:dyDescent="0.3">
      <c r="A131" s="2"/>
      <c r="B131" s="2"/>
      <c r="C131" s="2"/>
      <c r="D131" s="2"/>
      <c r="E131" s="2"/>
      <c r="G131" s="2"/>
      <c r="H131" s="2"/>
      <c r="I131" s="2"/>
      <c r="J131" s="2"/>
      <c r="K131" s="2"/>
      <c r="M131" s="2"/>
      <c r="N131" s="2"/>
      <c r="P131" s="2"/>
      <c r="Q131" s="2"/>
    </row>
    <row r="132" spans="1:17" ht="20.25" x14ac:dyDescent="0.3">
      <c r="A132" s="2"/>
      <c r="B132" s="2"/>
      <c r="C132" s="2"/>
      <c r="D132" s="2"/>
      <c r="E132" s="2"/>
      <c r="G132" s="2"/>
      <c r="H132" s="2"/>
      <c r="I132" s="2"/>
      <c r="J132" s="2"/>
      <c r="K132" s="2"/>
      <c r="M132" s="2"/>
      <c r="N132" s="2"/>
      <c r="P132" s="2"/>
      <c r="Q132" s="2"/>
    </row>
    <row r="133" spans="1:17" ht="20.25" x14ac:dyDescent="0.3">
      <c r="A133" s="2"/>
      <c r="B133" s="2"/>
      <c r="C133" s="2"/>
      <c r="D133" s="2"/>
      <c r="E133" s="2"/>
      <c r="G133" s="2"/>
      <c r="H133" s="2"/>
      <c r="I133" s="2"/>
      <c r="J133" s="2"/>
      <c r="K133" s="2"/>
      <c r="M133" s="2"/>
      <c r="N133" s="2"/>
      <c r="P133" s="2"/>
      <c r="Q133" s="2"/>
    </row>
    <row r="134" spans="1:17" ht="20.25" x14ac:dyDescent="0.3">
      <c r="A134" s="2"/>
      <c r="B134" s="2"/>
      <c r="C134" s="2"/>
      <c r="D134" s="2"/>
      <c r="E134" s="2"/>
      <c r="G134" s="2"/>
      <c r="H134" s="2"/>
      <c r="I134" s="2"/>
      <c r="J134" s="2"/>
      <c r="K134" s="2"/>
      <c r="M134" s="2"/>
      <c r="N134" s="2"/>
      <c r="P134" s="2"/>
      <c r="Q134" s="2"/>
    </row>
    <row r="135" spans="1:17" ht="20.25" x14ac:dyDescent="0.3">
      <c r="A135" s="2"/>
      <c r="B135" s="2"/>
      <c r="C135" s="2"/>
      <c r="D135" s="2"/>
      <c r="E135" s="2"/>
      <c r="G135" s="2"/>
      <c r="H135" s="2"/>
      <c r="I135" s="2"/>
      <c r="J135" s="2"/>
      <c r="K135" s="2"/>
      <c r="M135" s="2"/>
      <c r="N135" s="2"/>
      <c r="P135" s="2"/>
      <c r="Q135" s="2"/>
    </row>
    <row r="136" spans="1:17" ht="20.25" x14ac:dyDescent="0.3">
      <c r="A136" s="2"/>
      <c r="B136" s="2"/>
      <c r="C136" s="2"/>
      <c r="D136" s="2"/>
      <c r="E136" s="2"/>
      <c r="G136" s="2"/>
      <c r="H136" s="2"/>
      <c r="I136" s="2"/>
      <c r="J136" s="2"/>
      <c r="K136" s="2"/>
      <c r="M136" s="2"/>
      <c r="N136" s="2"/>
      <c r="P136" s="2"/>
      <c r="Q136" s="2"/>
    </row>
    <row r="137" spans="1:17" ht="20.25" x14ac:dyDescent="0.3">
      <c r="A137" s="2"/>
      <c r="B137" s="2"/>
      <c r="C137" s="2"/>
      <c r="D137" s="2"/>
      <c r="E137" s="2"/>
      <c r="G137" s="2"/>
      <c r="H137" s="2"/>
      <c r="I137" s="2"/>
      <c r="J137" s="2"/>
      <c r="K137" s="2"/>
      <c r="M137" s="2"/>
      <c r="N137" s="2"/>
      <c r="P137" s="2"/>
      <c r="Q137" s="2"/>
    </row>
    <row r="138" spans="1:17" ht="20.25" x14ac:dyDescent="0.3">
      <c r="A138" s="2"/>
      <c r="B138" s="2"/>
      <c r="C138" s="2"/>
      <c r="D138" s="2"/>
      <c r="E138" s="2"/>
      <c r="G138" s="2"/>
      <c r="H138" s="2"/>
      <c r="I138" s="2"/>
      <c r="J138" s="2"/>
      <c r="K138" s="2"/>
      <c r="M138" s="2"/>
      <c r="N138" s="2"/>
      <c r="P138" s="2"/>
      <c r="Q138" s="2"/>
    </row>
    <row r="139" spans="1:17" ht="20.25" x14ac:dyDescent="0.3">
      <c r="A139" s="2"/>
      <c r="B139" s="2"/>
      <c r="C139" s="2" t="s">
        <v>91</v>
      </c>
      <c r="D139" s="2"/>
      <c r="E139" s="2"/>
      <c r="G139" s="2"/>
      <c r="H139" s="2"/>
      <c r="I139" s="2"/>
      <c r="J139" s="2"/>
      <c r="K139" s="2"/>
      <c r="M139" s="2"/>
      <c r="N139" s="2"/>
      <c r="P139" s="2"/>
      <c r="Q139" s="2"/>
    </row>
    <row r="140" spans="1:17" ht="20.25" x14ac:dyDescent="0.3">
      <c r="A140" s="2"/>
      <c r="B140" s="2"/>
      <c r="C140" s="2"/>
      <c r="D140" s="2"/>
      <c r="E140" s="2"/>
      <c r="G140" s="2"/>
      <c r="H140" s="2"/>
      <c r="I140" s="2"/>
      <c r="J140" s="2"/>
      <c r="K140" s="2"/>
      <c r="M140" s="2"/>
      <c r="N140" s="2"/>
      <c r="P140" s="2"/>
      <c r="Q140" s="2"/>
    </row>
    <row r="141" spans="1:17" ht="20.25" x14ac:dyDescent="0.3">
      <c r="A141" s="2"/>
      <c r="B141" s="2"/>
      <c r="C141" s="2"/>
      <c r="D141" s="2"/>
      <c r="E141" s="2"/>
      <c r="G141" s="2"/>
      <c r="H141" s="2"/>
      <c r="I141" s="2"/>
      <c r="J141" s="2"/>
      <c r="K141" s="2"/>
      <c r="M141" s="2"/>
      <c r="N141" s="2"/>
      <c r="P141" s="2"/>
      <c r="Q141" s="2"/>
    </row>
    <row r="142" spans="1:17" ht="20.25" x14ac:dyDescent="0.3">
      <c r="A142" s="2"/>
      <c r="B142" s="2"/>
      <c r="C142" s="2"/>
      <c r="D142" s="2"/>
      <c r="E142" s="2"/>
      <c r="G142" s="2"/>
      <c r="H142" s="2"/>
      <c r="I142" s="2"/>
      <c r="J142" s="2"/>
      <c r="K142" s="2"/>
      <c r="M142" s="2"/>
      <c r="N142" s="2"/>
      <c r="P142" s="2"/>
      <c r="Q142" s="2"/>
    </row>
    <row r="143" spans="1:17" ht="20.25" x14ac:dyDescent="0.3">
      <c r="A143" s="2"/>
      <c r="B143" s="2"/>
      <c r="C143" s="2"/>
      <c r="D143" s="2"/>
      <c r="E143" s="2"/>
      <c r="G143" s="2"/>
      <c r="H143" s="2"/>
      <c r="I143" s="2"/>
      <c r="J143" s="2"/>
      <c r="K143" s="2"/>
      <c r="M143" s="2"/>
      <c r="N143" s="2"/>
      <c r="P143" s="2"/>
      <c r="Q143" s="2"/>
    </row>
    <row r="144" spans="1:17" ht="20.25" x14ac:dyDescent="0.3">
      <c r="A144" s="2"/>
      <c r="B144" s="2"/>
      <c r="C144" s="2"/>
      <c r="D144" s="2"/>
      <c r="E144" s="2"/>
      <c r="G144" s="2"/>
      <c r="H144" s="2"/>
      <c r="I144" s="2"/>
      <c r="J144" s="2"/>
      <c r="K144" s="2"/>
      <c r="M144" s="2"/>
      <c r="N144" s="2"/>
      <c r="P144" s="2"/>
      <c r="Q144" s="2"/>
    </row>
    <row r="145" spans="1:17" ht="20.25" x14ac:dyDescent="0.3">
      <c r="A145" s="2"/>
      <c r="B145" s="2"/>
      <c r="C145" s="2"/>
      <c r="D145" s="2"/>
      <c r="E145" s="2"/>
      <c r="G145" s="2"/>
      <c r="H145" s="2"/>
      <c r="I145" s="2"/>
      <c r="J145" s="2"/>
      <c r="K145" s="2"/>
      <c r="M145" s="2"/>
      <c r="N145" s="2"/>
      <c r="P145" s="2"/>
      <c r="Q145" s="2"/>
    </row>
    <row r="146" spans="1:17" ht="20.25" x14ac:dyDescent="0.3">
      <c r="A146" s="2"/>
      <c r="B146" s="2"/>
      <c r="C146" s="2"/>
      <c r="D146" s="2"/>
      <c r="E146" s="2"/>
      <c r="G146" s="2"/>
      <c r="H146" s="2"/>
      <c r="I146" s="2"/>
      <c r="J146" s="2"/>
      <c r="K146" s="2"/>
      <c r="M146" s="2"/>
      <c r="N146" s="2"/>
      <c r="P146" s="2"/>
      <c r="Q146" s="2"/>
    </row>
    <row r="147" spans="1:17" ht="20.25" x14ac:dyDescent="0.3">
      <c r="A147" s="2"/>
      <c r="B147" s="2"/>
      <c r="C147" s="2"/>
      <c r="D147" s="2"/>
      <c r="E147" s="2"/>
      <c r="G147" s="2"/>
      <c r="H147" s="2"/>
      <c r="I147" s="2"/>
      <c r="J147" s="2"/>
      <c r="K147" s="2"/>
      <c r="M147" s="2"/>
      <c r="N147" s="2"/>
      <c r="P147" s="2"/>
      <c r="Q147" s="2"/>
    </row>
    <row r="148" spans="1:17" ht="20.25" x14ac:dyDescent="0.3">
      <c r="A148" s="2"/>
      <c r="B148" s="2"/>
      <c r="C148" s="2"/>
      <c r="D148" s="2"/>
      <c r="E148" s="2"/>
      <c r="G148" s="2"/>
      <c r="H148" s="2"/>
      <c r="I148" s="2"/>
      <c r="J148" s="2"/>
      <c r="K148" s="2"/>
      <c r="M148" s="2"/>
      <c r="N148" s="2"/>
      <c r="P148" s="2"/>
      <c r="Q148" s="2"/>
    </row>
    <row r="149" spans="1:17" ht="20.25" x14ac:dyDescent="0.3">
      <c r="A149" s="2"/>
      <c r="B149" s="2"/>
      <c r="C149" s="2"/>
      <c r="D149" s="2"/>
      <c r="E149" s="2"/>
      <c r="G149" s="2"/>
      <c r="H149" s="2"/>
      <c r="I149" s="2"/>
      <c r="J149" s="2"/>
      <c r="K149" s="2"/>
      <c r="M149" s="2"/>
      <c r="N149" s="2"/>
      <c r="P149" s="2"/>
      <c r="Q149" s="2"/>
    </row>
    <row r="150" spans="1:17" ht="20.25" x14ac:dyDescent="0.3">
      <c r="A150" s="2"/>
      <c r="B150" s="2"/>
      <c r="C150" s="2"/>
      <c r="D150" s="2"/>
      <c r="E150" s="2"/>
      <c r="G150" s="2"/>
      <c r="H150" s="2"/>
      <c r="I150" s="2"/>
      <c r="J150" s="2"/>
      <c r="K150" s="2"/>
      <c r="M150" s="2"/>
      <c r="N150" s="2"/>
      <c r="P150" s="2"/>
      <c r="Q150" s="2"/>
    </row>
    <row r="151" spans="1:17" ht="20.25" x14ac:dyDescent="0.3">
      <c r="A151" s="2"/>
      <c r="B151" s="2"/>
      <c r="C151" s="2"/>
      <c r="D151" s="2"/>
      <c r="E151" s="2"/>
      <c r="G151" s="2"/>
      <c r="H151" s="2"/>
      <c r="I151" s="2"/>
      <c r="J151" s="2"/>
      <c r="K151" s="2"/>
      <c r="M151" s="2"/>
      <c r="N151" s="2"/>
      <c r="P151" s="2"/>
      <c r="Q151" s="2"/>
    </row>
    <row r="152" spans="1:17" ht="20.25" x14ac:dyDescent="0.3">
      <c r="A152" s="2"/>
      <c r="B152" s="2"/>
      <c r="C152" s="2"/>
      <c r="D152" s="2"/>
      <c r="E152" s="2"/>
      <c r="G152" s="2"/>
      <c r="H152" s="2"/>
      <c r="I152" s="2"/>
      <c r="J152" s="2"/>
      <c r="K152" s="2"/>
      <c r="M152" s="2"/>
      <c r="N152" s="2"/>
      <c r="P152" s="2"/>
      <c r="Q152" s="2"/>
    </row>
    <row r="153" spans="1:17" ht="20.25" x14ac:dyDescent="0.3">
      <c r="A153" s="2"/>
      <c r="B153" s="2"/>
      <c r="C153" s="2"/>
      <c r="D153" s="2"/>
      <c r="E153" s="2"/>
      <c r="G153" s="2"/>
      <c r="H153" s="2"/>
      <c r="I153" s="2"/>
      <c r="J153" s="2"/>
      <c r="K153" s="2"/>
      <c r="M153" s="2"/>
      <c r="N153" s="2"/>
      <c r="P153" s="2"/>
      <c r="Q153" s="2"/>
    </row>
  </sheetData>
  <mergeCells count="12">
    <mergeCell ref="M95:N95"/>
    <mergeCell ref="P95:Q95"/>
    <mergeCell ref="A99:C99"/>
    <mergeCell ref="R73:W73"/>
    <mergeCell ref="G3:H4"/>
    <mergeCell ref="J3:K4"/>
    <mergeCell ref="M3:N4"/>
    <mergeCell ref="P3:Q4"/>
    <mergeCell ref="A93:C93"/>
    <mergeCell ref="D95:E95"/>
    <mergeCell ref="G95:H95"/>
    <mergeCell ref="J95:K95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2019-06-14T05:19:48Z</cp:lastPrinted>
  <dcterms:created xsi:type="dcterms:W3CDTF">2019-06-14T05:16:16Z</dcterms:created>
  <dcterms:modified xsi:type="dcterms:W3CDTF">2019-06-14T09:46:45Z</dcterms:modified>
</cp:coreProperties>
</file>