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\Desktop\ROZPOČET\Rozpočtové opatření\2019\"/>
    </mc:Choice>
  </mc:AlternateContent>
  <bookViews>
    <workbookView xWindow="0" yWindow="0" windowWidth="21570" windowHeight="8145"/>
  </bookViews>
  <sheets>
    <sheet name="Svhválený rozpočet-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D21" i="1"/>
  <c r="G31" i="1"/>
  <c r="G79" i="1" l="1"/>
  <c r="G93" i="1" s="1"/>
  <c r="H79" i="1" l="1"/>
  <c r="H93" i="1" s="1"/>
  <c r="K43" i="1"/>
  <c r="D31" i="1"/>
  <c r="D79" i="1"/>
  <c r="D93" i="1" s="1"/>
  <c r="E100" i="1"/>
  <c r="E78" i="1"/>
  <c r="K78" i="1" s="1"/>
  <c r="J83" i="1"/>
  <c r="K83" i="1"/>
  <c r="J84" i="1"/>
  <c r="K84" i="1"/>
  <c r="J85" i="1"/>
  <c r="K85" i="1"/>
  <c r="J86" i="1"/>
  <c r="K86" i="1"/>
  <c r="J87" i="1"/>
  <c r="K87" i="1"/>
  <c r="J88" i="1"/>
  <c r="K88" i="1"/>
  <c r="J89" i="1"/>
  <c r="K89" i="1"/>
  <c r="J90" i="1"/>
  <c r="K90" i="1"/>
  <c r="J91" i="1"/>
  <c r="K82" i="1"/>
  <c r="J82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J64" i="1"/>
  <c r="K64" i="1"/>
  <c r="J65" i="1"/>
  <c r="K65" i="1"/>
  <c r="J66" i="1"/>
  <c r="K66" i="1"/>
  <c r="J67" i="1"/>
  <c r="K67" i="1"/>
  <c r="J68" i="1"/>
  <c r="K68" i="1"/>
  <c r="J69" i="1"/>
  <c r="K69" i="1"/>
  <c r="J70" i="1"/>
  <c r="K70" i="1"/>
  <c r="J71" i="1"/>
  <c r="K71" i="1"/>
  <c r="J72" i="1"/>
  <c r="K72" i="1"/>
  <c r="J73" i="1"/>
  <c r="K73" i="1"/>
  <c r="J74" i="1"/>
  <c r="K74" i="1"/>
  <c r="J75" i="1"/>
  <c r="K75" i="1"/>
  <c r="J76" i="1"/>
  <c r="K76" i="1"/>
  <c r="J77" i="1"/>
  <c r="K77" i="1"/>
  <c r="J78" i="1"/>
  <c r="K34" i="1"/>
  <c r="J34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8" i="1"/>
  <c r="K8" i="1"/>
  <c r="J9" i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K7" i="1"/>
  <c r="J7" i="1"/>
  <c r="J79" i="1" l="1"/>
  <c r="J21" i="1"/>
  <c r="E79" i="1"/>
  <c r="K21" i="1"/>
  <c r="K31" i="1"/>
  <c r="K79" i="1"/>
  <c r="J31" i="1"/>
  <c r="E91" i="1"/>
  <c r="K91" i="1" s="1"/>
  <c r="K93" i="1" l="1"/>
  <c r="J93" i="1"/>
  <c r="E93" i="1"/>
  <c r="E94" i="1"/>
</calcChain>
</file>

<file path=xl/comments1.xml><?xml version="1.0" encoding="utf-8"?>
<comments xmlns="http://schemas.openxmlformats.org/spreadsheetml/2006/main">
  <authors>
    <author>win</author>
  </authors>
  <commentList>
    <comment ref="H35" authorId="0" shapeId="0">
      <text>
        <r>
          <rPr>
            <sz val="9"/>
            <color indexed="81"/>
            <rFont val="Tahoma"/>
            <family val="2"/>
            <charset val="238"/>
          </rPr>
          <t>+20.000,- 
převod na odměnu DPP-zimní údržba (v rámci § 2212)</t>
        </r>
      </text>
    </comment>
    <comment ref="H42" authorId="0" shapeId="0">
      <text>
        <r>
          <rPr>
            <sz val="9"/>
            <color indexed="81"/>
            <rFont val="Tahoma"/>
            <family val="2"/>
            <charset val="238"/>
          </rPr>
          <t>+170.000,-
pevod na příspěvky pro MŠ (v rámci § 3111)</t>
        </r>
      </text>
    </comment>
    <comment ref="H43" authorId="0" shapeId="0">
      <text>
        <r>
          <rPr>
            <sz val="9"/>
            <color indexed="81"/>
            <rFont val="Tahoma"/>
            <family val="2"/>
            <charset val="238"/>
          </rPr>
          <t xml:space="preserve">+ 10.000,- 
převod na zpracování žádosti o dotaci - Aleš Lahoda (v rámci § 3113)
</t>
        </r>
      </text>
    </comment>
    <comment ref="H54" authorId="0" shapeId="0">
      <text>
        <r>
          <rPr>
            <sz val="9"/>
            <color indexed="81"/>
            <rFont val="Tahoma"/>
            <family val="2"/>
            <charset val="238"/>
          </rPr>
          <t>+2000
převod na mzdy (v rámci § 3612)</t>
        </r>
      </text>
    </comment>
    <comment ref="H67" authorId="0" shapeId="0">
      <text>
        <r>
          <rPr>
            <sz val="9"/>
            <color indexed="81"/>
            <rFont val="Tahoma"/>
            <family val="2"/>
            <charset val="238"/>
          </rPr>
          <t>+16.000,-
převod na nákup sekačky - zeleň (v rámci §3745)</t>
        </r>
      </text>
    </comment>
    <comment ref="H71" authorId="0" shapeId="0">
      <text>
        <r>
          <rPr>
            <sz val="9"/>
            <color indexed="81"/>
            <rFont val="Tahoma"/>
            <family val="2"/>
            <charset val="238"/>
          </rPr>
          <t xml:space="preserve">+3.000,- 
převod na refundaci mzdy - KOVAR a.s. (v rámci § 5512) 
</t>
        </r>
      </text>
    </comment>
    <comment ref="E101" authorId="0" shapeId="0">
      <text>
        <r>
          <rPr>
            <sz val="9"/>
            <color indexed="81"/>
            <rFont val="Tahoma"/>
            <family val="2"/>
            <charset val="238"/>
          </rPr>
          <t xml:space="preserve">rozdělění VFP pro TJ Sokol na položky 5222 a 6322 (190. 000,-=71.351,-+118.649,-) dle veřejnoprávních smluv - NIV + INV
</t>
        </r>
      </text>
    </comment>
    <comment ref="E109" authorId="0" shapeId="0">
      <text>
        <r>
          <rPr>
            <sz val="9"/>
            <color indexed="81"/>
            <rFont val="Tahoma"/>
            <family val="2"/>
            <charset val="238"/>
          </rPr>
          <t xml:space="preserve">+1.000,- 
převod na VFP pro ZŠ Horní Lideč (v rámci § 6409) "z Rezervy"
</t>
        </r>
      </text>
    </comment>
  </commentList>
</comments>
</file>

<file path=xl/sharedStrings.xml><?xml version="1.0" encoding="utf-8"?>
<sst xmlns="http://schemas.openxmlformats.org/spreadsheetml/2006/main" count="144" uniqueCount="128">
  <si>
    <t>Schválený rozpočet obce Valašská Polanka</t>
  </si>
  <si>
    <t>Příjmy</t>
  </si>
  <si>
    <t>Výdaje</t>
  </si>
  <si>
    <t>Paragraf</t>
  </si>
  <si>
    <t>Položka</t>
  </si>
  <si>
    <t>Popis</t>
  </si>
  <si>
    <t>tis.Kč</t>
  </si>
  <si>
    <t>DPFO placená plátci</t>
  </si>
  <si>
    <t>DPFO placená poplatníky</t>
  </si>
  <si>
    <t>DPFO vybíraná srážkou</t>
  </si>
  <si>
    <t>DPPO</t>
  </si>
  <si>
    <t>daň z příjmu placená obcí</t>
  </si>
  <si>
    <t>DPH</t>
  </si>
  <si>
    <t>odvody za odnětí půdy ze zemědělského půdního fondu</t>
  </si>
  <si>
    <t>Poplatek za systém odstraň. komunálního odpadu</t>
  </si>
  <si>
    <t>Poplatek ze psů</t>
  </si>
  <si>
    <t>poplatek z veřejného prostranství</t>
  </si>
  <si>
    <t>poplatek ze vstupného</t>
  </si>
  <si>
    <t>správní poplatky</t>
  </si>
  <si>
    <t>daň z hazardních her</t>
  </si>
  <si>
    <t>daň z nemovitostí</t>
  </si>
  <si>
    <t xml:space="preserve">Daňové příjmy CELKEM </t>
  </si>
  <si>
    <t>NIV přijaté transfery z všeobecné pokladní správy SR</t>
  </si>
  <si>
    <t>NIV přijaté dotace ze SR na ZŠ, MŠ</t>
  </si>
  <si>
    <t>NIV přijaté dotace ze SR na státní správu</t>
  </si>
  <si>
    <t>NIV přijaté transfery ze SF</t>
  </si>
  <si>
    <t>Ostatní NIV transfery ze SR</t>
  </si>
  <si>
    <t>NIV přijaté transfery od obcí na ZŠ</t>
  </si>
  <si>
    <t>NIV přijaté transfery od krajů</t>
  </si>
  <si>
    <t>Převody z rozpočtových účtů</t>
  </si>
  <si>
    <t>INV přijaté transfery od Krajů</t>
  </si>
  <si>
    <t>Dotace, příspěvky a transfery CELKEM</t>
  </si>
  <si>
    <t>Běžný provoz</t>
  </si>
  <si>
    <t>Podpora ostatních produkčních činností</t>
  </si>
  <si>
    <t>Silnice</t>
  </si>
  <si>
    <t>Ostatní záležitosti pozemních komunikací</t>
  </si>
  <si>
    <t>Provoz veřejné silniční dopravy</t>
  </si>
  <si>
    <t>Ostatní záležitosti v silniční dopravě</t>
  </si>
  <si>
    <t>Dopravní obslužnost</t>
  </si>
  <si>
    <t>Odvod a čištění odpadních vod</t>
  </si>
  <si>
    <t>Úpravy drobných vodních toků</t>
  </si>
  <si>
    <t>Provozní náklady MŠ pro 47 dětí</t>
  </si>
  <si>
    <t>Provozní náklady ZŠ pro  233 dětí</t>
  </si>
  <si>
    <t>Provoz knihovny</t>
  </si>
  <si>
    <t xml:space="preserve">Záležitosti kultury </t>
  </si>
  <si>
    <t>Pietní akty</t>
  </si>
  <si>
    <t>Provoz veřejného rozhlasu</t>
  </si>
  <si>
    <t>Obecní zpravodaj</t>
  </si>
  <si>
    <t xml:space="preserve">Provoz kulturního domu </t>
  </si>
  <si>
    <t>Činnost komise pro občanské záležitosti</t>
  </si>
  <si>
    <t>Sportovní zařízení v majetku obce</t>
  </si>
  <si>
    <t>Provoz zdravotního střediska</t>
  </si>
  <si>
    <t>Bytové hospodářství</t>
  </si>
  <si>
    <t>Nebyt. hospodářství, provoz DS, čp.81 a HOO</t>
  </si>
  <si>
    <t>Veřejné osvětlení</t>
  </si>
  <si>
    <t>Pohřebnictví</t>
  </si>
  <si>
    <t>Územní plánování</t>
  </si>
  <si>
    <t>Územní rozvoj digitální mapy ZK</t>
  </si>
  <si>
    <r>
      <t xml:space="preserve">Komunální služby a územní rozvoj         </t>
    </r>
    <r>
      <rPr>
        <sz val="11"/>
        <rFont val="Arial"/>
        <family val="2"/>
        <charset val="238"/>
      </rPr>
      <t xml:space="preserve">     </t>
    </r>
  </si>
  <si>
    <t>Svoz a sběr nebezpečných odpadů</t>
  </si>
  <si>
    <t>Svoz a sběr komunálních odpadů</t>
  </si>
  <si>
    <t>Sběr a svoz ost.odpadů</t>
  </si>
  <si>
    <t>Využívání a zneškodňování komunálních odpadů</t>
  </si>
  <si>
    <t>Využívání a zneškodňování ostatních odpadů</t>
  </si>
  <si>
    <t>Ostatní nakládání s odpady</t>
  </si>
  <si>
    <t>Péče o veřejnou zeleň</t>
  </si>
  <si>
    <t>Denní stacionáře a centra denních služeb</t>
  </si>
  <si>
    <t>Ochrana obyvatelstva</t>
  </si>
  <si>
    <t>Krizová opatření</t>
  </si>
  <si>
    <t>Požární ochrana</t>
  </si>
  <si>
    <t>Místní zastupitelské orgány</t>
  </si>
  <si>
    <t>Činnost místní správy+sociální fond</t>
  </si>
  <si>
    <t>Výdaje z finančních operací (úroky z úvěru )</t>
  </si>
  <si>
    <t>Finanční vypořádání minulých let</t>
  </si>
  <si>
    <t>Převody vlastním rozpočtovým účtům</t>
  </si>
  <si>
    <t>Odvod DPH</t>
  </si>
  <si>
    <t>Ostatní činnosti - veřejná finanční podpora, dary</t>
  </si>
  <si>
    <t>Celkem - provoz</t>
  </si>
  <si>
    <t>Investiční výdaje - závazný ukazatel</t>
  </si>
  <si>
    <t xml:space="preserve"> </t>
  </si>
  <si>
    <t>Výstavba dětského hřiště</t>
  </si>
  <si>
    <t xml:space="preserve">INV příspěvek SOH na VVS </t>
  </si>
  <si>
    <t>INV Příspěvek MV na financ. ČŘ Bečva II</t>
  </si>
  <si>
    <t>INV Příspěvek SOH na realizační PD pro DSSH</t>
  </si>
  <si>
    <t>Přeložka VO a výměna světel VO podél I/57 (MASH)</t>
  </si>
  <si>
    <t>Zhotovení PD pro točnu BUS u ZŠ</t>
  </si>
  <si>
    <t>Prodloužení VO do SO Podevsí II</t>
  </si>
  <si>
    <t>INV příspěvek SOH na I.etapu CBVV</t>
  </si>
  <si>
    <t xml:space="preserve">Celkem investiční výdaje </t>
  </si>
  <si>
    <t xml:space="preserve">Celkem </t>
  </si>
  <si>
    <t>Financování</t>
  </si>
  <si>
    <t>Zapojení zůstatku na BÚ ke konci roku</t>
  </si>
  <si>
    <t>Úhrada splátky dlouhodobých přijatých půjčených prostředků</t>
  </si>
  <si>
    <t>pol.</t>
  </si>
  <si>
    <t>§</t>
  </si>
  <si>
    <t>Veřejné finanční podpory (VFP)</t>
  </si>
  <si>
    <t>VFP TJ Sokol VP</t>
  </si>
  <si>
    <t>VFP SDH VP + OSH A okrsek</t>
  </si>
  <si>
    <t>VFP Letokruhy o.p.s.</t>
  </si>
  <si>
    <t>VFP ZO ČSV Val.Polanka</t>
  </si>
  <si>
    <t>VFP MS Val.Polanka</t>
  </si>
  <si>
    <t>VFP TJ Ústí šachový oddíl</t>
  </si>
  <si>
    <t>VFP Stonožka Val. Polanka, z.s.</t>
  </si>
  <si>
    <t>Rezerva</t>
  </si>
  <si>
    <t>Členské příspěvky</t>
  </si>
  <si>
    <t>Členský příspěvek SMS ČR</t>
  </si>
  <si>
    <t>Členský příspěvek SPOV</t>
  </si>
  <si>
    <t>Členský příspěvek Mikroreg.Vsetínsko</t>
  </si>
  <si>
    <t>Členský příspěvek SOH</t>
  </si>
  <si>
    <t>Členský příspěvek MASH</t>
  </si>
  <si>
    <t>Vratka přepllatku z ročního zúčtování daně z příjmů FO</t>
  </si>
  <si>
    <t>Rozpočtové opatření č. 1</t>
  </si>
  <si>
    <t>Celkem včetně opatření</t>
  </si>
  <si>
    <t>příjem dotace z MŠMT pro ZŠ Val. Polanka</t>
  </si>
  <si>
    <t xml:space="preserve">VFP TJ Sokol VP </t>
  </si>
  <si>
    <t>(71.351,-)</t>
  </si>
  <si>
    <t>(118.649,-)</t>
  </si>
  <si>
    <t>VFP ZŠ Horní Lideč (cizí příspěvkové organizaci)</t>
  </si>
  <si>
    <t>příjem NIV dotace z rozpočtu ZK na výdaje SDH</t>
  </si>
  <si>
    <t>uplatnění NIV dotace z rozpočtu ZK na výdaje SDH</t>
  </si>
  <si>
    <t xml:space="preserve">výdej dotace z MŠMT pro ZŠ Val. Polanka                    </t>
  </si>
  <si>
    <t>mzdy</t>
  </si>
  <si>
    <t>služebnost - ČEZ</t>
  </si>
  <si>
    <t>Příjem: DPFO placená plátci</t>
  </si>
  <si>
    <t>Tělovýchovná činnost</t>
  </si>
  <si>
    <t>příjem + výdaj : darovací smlouva - WEEKAMP DOORS s.r.o.</t>
  </si>
  <si>
    <t>Vyvěšeno dne: 15.4.2019</t>
  </si>
  <si>
    <t>Provedl: Iva Trtíková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</si>
</sst>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6"/>
      <name val="Arial"/>
      <family val="2"/>
      <charset val="238"/>
    </font>
    <font>
      <b/>
      <u/>
      <sz val="16"/>
      <name val="Arial"/>
      <family val="2"/>
      <charset val="238"/>
    </font>
    <font>
      <b/>
      <sz val="16"/>
      <name val="Arial"/>
      <family val="2"/>
      <charset val="238"/>
    </font>
    <font>
      <b/>
      <i/>
      <sz val="16"/>
      <name val="Arial"/>
      <family val="2"/>
      <charset val="238"/>
    </font>
    <font>
      <sz val="14"/>
      <name val="Arial"/>
      <family val="2"/>
      <charset val="238"/>
    </font>
    <font>
      <sz val="11"/>
      <name val="Arial"/>
      <family val="2"/>
      <charset val="238"/>
    </font>
    <font>
      <sz val="14"/>
      <color indexed="17"/>
      <name val="Arial"/>
      <family val="2"/>
      <charset val="238"/>
    </font>
    <font>
      <b/>
      <i/>
      <sz val="14"/>
      <name val="Arial"/>
      <family val="2"/>
      <charset val="238"/>
    </font>
    <font>
      <sz val="12"/>
      <name val="Arial"/>
      <family val="2"/>
      <charset val="238"/>
    </font>
    <font>
      <sz val="14"/>
      <color theme="1"/>
      <name val="Arial"/>
      <family val="2"/>
      <charset val="238"/>
    </font>
    <font>
      <b/>
      <u/>
      <sz val="14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u/>
      <sz val="14"/>
      <color indexed="10"/>
      <name val="Arial"/>
      <family val="2"/>
      <charset val="238"/>
    </font>
    <font>
      <i/>
      <sz val="14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1" fillId="0" borderId="3" xfId="0" applyFont="1" applyBorder="1" applyAlignment="1">
      <alignment shrinkToFit="1"/>
    </xf>
    <xf numFmtId="0" fontId="1" fillId="0" borderId="3" xfId="0" applyFont="1" applyFill="1" applyBorder="1" applyAlignment="1">
      <alignment horizontal="center" shrinkToFit="1"/>
    </xf>
    <xf numFmtId="0" fontId="6" fillId="0" borderId="3" xfId="0" applyFont="1" applyBorder="1"/>
    <xf numFmtId="0" fontId="6" fillId="0" borderId="5" xfId="0" applyFont="1" applyBorder="1"/>
    <xf numFmtId="0" fontId="6" fillId="0" borderId="3" xfId="0" applyFont="1" applyFill="1" applyBorder="1"/>
    <xf numFmtId="0" fontId="1" fillId="0" borderId="3" xfId="0" applyFont="1" applyBorder="1"/>
    <xf numFmtId="0" fontId="1" fillId="0" borderId="5" xfId="0" applyFont="1" applyBorder="1"/>
    <xf numFmtId="0" fontId="1" fillId="0" borderId="3" xfId="0" applyFont="1" applyFill="1" applyBorder="1"/>
    <xf numFmtId="0" fontId="6" fillId="0" borderId="7" xfId="0" applyFont="1" applyBorder="1"/>
    <xf numFmtId="0" fontId="6" fillId="0" borderId="7" xfId="0" applyFont="1" applyFill="1" applyBorder="1"/>
    <xf numFmtId="0" fontId="1" fillId="0" borderId="7" xfId="0" applyFont="1" applyFill="1" applyBorder="1"/>
    <xf numFmtId="0" fontId="6" fillId="0" borderId="0" xfId="0" applyFont="1"/>
    <xf numFmtId="1" fontId="1" fillId="0" borderId="1" xfId="0" applyNumberFormat="1" applyFont="1" applyBorder="1"/>
    <xf numFmtId="0" fontId="1" fillId="0" borderId="2" xfId="0" applyFont="1" applyBorder="1"/>
    <xf numFmtId="0" fontId="6" fillId="0" borderId="4" xfId="0" applyFont="1" applyFill="1" applyBorder="1"/>
    <xf numFmtId="0" fontId="6" fillId="0" borderId="5" xfId="0" applyFont="1" applyFill="1" applyBorder="1"/>
    <xf numFmtId="0" fontId="6" fillId="0" borderId="4" xfId="0" applyFont="1" applyBorder="1"/>
    <xf numFmtId="3" fontId="6" fillId="0" borderId="5" xfId="0" applyNumberFormat="1" applyFont="1" applyFill="1" applyBorder="1"/>
    <xf numFmtId="0" fontId="6" fillId="0" borderId="3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/>
    <xf numFmtId="0" fontId="8" fillId="0" borderId="4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7" xfId="0" applyFont="1" applyBorder="1"/>
    <xf numFmtId="0" fontId="6" fillId="0" borderId="0" xfId="0" applyFont="1" applyBorder="1"/>
    <xf numFmtId="0" fontId="6" fillId="0" borderId="3" xfId="0" applyFont="1" applyBorder="1" applyAlignment="1">
      <alignment horizontal="right" shrinkToFit="1"/>
    </xf>
    <xf numFmtId="0" fontId="6" fillId="0" borderId="3" xfId="0" applyFont="1" applyBorder="1" applyAlignment="1">
      <alignment horizontal="center" shrinkToFit="1"/>
    </xf>
    <xf numFmtId="0" fontId="9" fillId="0" borderId="3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0" fillId="0" borderId="3" xfId="0" applyFont="1" applyFill="1" applyBorder="1"/>
    <xf numFmtId="0" fontId="6" fillId="0" borderId="3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2" fillId="0" borderId="0" xfId="0" applyFont="1" applyFill="1" applyBorder="1"/>
    <xf numFmtId="1" fontId="1" fillId="0" borderId="3" xfId="0" applyNumberFormat="1" applyFont="1" applyBorder="1"/>
    <xf numFmtId="0" fontId="13" fillId="0" borderId="9" xfId="0" applyFont="1" applyFill="1" applyBorder="1" applyAlignment="1"/>
    <xf numFmtId="1" fontId="14" fillId="0" borderId="0" xfId="0" applyNumberFormat="1" applyFont="1" applyBorder="1"/>
    <xf numFmtId="1" fontId="15" fillId="0" borderId="0" xfId="0" applyNumberFormat="1" applyFont="1" applyFill="1" applyBorder="1" applyAlignment="1">
      <alignment horizontal="right"/>
    </xf>
    <xf numFmtId="0" fontId="16" fillId="0" borderId="0" xfId="0" applyFont="1" applyAlignment="1"/>
    <xf numFmtId="0" fontId="1" fillId="0" borderId="10" xfId="0" applyFont="1" applyBorder="1" applyAlignment="1"/>
    <xf numFmtId="0" fontId="6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 shrinkToFit="1"/>
    </xf>
    <xf numFmtId="1" fontId="6" fillId="0" borderId="3" xfId="0" applyNumberFormat="1" applyFont="1" applyBorder="1"/>
    <xf numFmtId="0" fontId="17" fillId="0" borderId="0" xfId="0" applyFont="1" applyBorder="1" applyAlignment="1">
      <alignment horizontal="right"/>
    </xf>
    <xf numFmtId="0" fontId="18" fillId="0" borderId="0" xfId="0" applyFont="1" applyFill="1" applyBorder="1"/>
    <xf numFmtId="0" fontId="6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left" wrapText="1"/>
    </xf>
    <xf numFmtId="0" fontId="6" fillId="0" borderId="0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0" xfId="0" applyFont="1" applyBorder="1"/>
    <xf numFmtId="0" fontId="20" fillId="0" borderId="0" xfId="0" applyFont="1"/>
    <xf numFmtId="0" fontId="6" fillId="0" borderId="11" xfId="0" applyNumberFormat="1" applyFont="1" applyBorder="1" applyAlignment="1">
      <alignment horizontal="center"/>
    </xf>
    <xf numFmtId="0" fontId="19" fillId="0" borderId="11" xfId="0" applyFont="1" applyFill="1" applyBorder="1"/>
    <xf numFmtId="0" fontId="6" fillId="0" borderId="11" xfId="0" applyFont="1" applyBorder="1"/>
    <xf numFmtId="0" fontId="20" fillId="0" borderId="0" xfId="0" applyNumberFormat="1" applyFont="1" applyBorder="1" applyAlignment="1">
      <alignment horizontal="right"/>
    </xf>
    <xf numFmtId="0" fontId="20" fillId="0" borderId="0" xfId="0" applyFont="1" applyFill="1"/>
    <xf numFmtId="0" fontId="20" fillId="0" borderId="0" xfId="0" applyFont="1" applyFill="1" applyBorder="1"/>
    <xf numFmtId="0" fontId="20" fillId="0" borderId="0" xfId="0" applyNumberFormat="1" applyFont="1" applyFill="1" applyBorder="1" applyAlignment="1">
      <alignment horizontal="right"/>
    </xf>
    <xf numFmtId="0" fontId="6" fillId="0" borderId="0" xfId="0" applyFont="1" applyFill="1"/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5" fillId="0" borderId="10" xfId="0" applyFont="1" applyFill="1" applyBorder="1" applyAlignment="1">
      <alignment horizontal="center"/>
    </xf>
    <xf numFmtId="0" fontId="6" fillId="0" borderId="13" xfId="0" applyFont="1" applyBorder="1"/>
    <xf numFmtId="1" fontId="4" fillId="0" borderId="6" xfId="0" applyNumberFormat="1" applyFont="1" applyFill="1" applyBorder="1" applyAlignment="1">
      <alignment horizontal="center"/>
    </xf>
    <xf numFmtId="1" fontId="4" fillId="0" borderId="8" xfId="0" applyNumberFormat="1" applyFont="1" applyFill="1" applyBorder="1" applyAlignment="1">
      <alignment horizontal="center"/>
    </xf>
    <xf numFmtId="0" fontId="1" fillId="0" borderId="4" xfId="0" applyFont="1" applyFill="1" applyBorder="1"/>
    <xf numFmtId="0" fontId="10" fillId="0" borderId="0" xfId="0" applyFont="1"/>
    <xf numFmtId="0" fontId="10" fillId="0" borderId="0" xfId="0" applyFont="1" applyBorder="1" applyAlignment="1">
      <alignment horizontal="center"/>
    </xf>
    <xf numFmtId="0" fontId="23" fillId="0" borderId="14" xfId="0" applyFont="1" applyBorder="1" applyAlignment="1"/>
    <xf numFmtId="0" fontId="23" fillId="0" borderId="0" xfId="0" applyFont="1" applyAlignment="1"/>
    <xf numFmtId="0" fontId="24" fillId="0" borderId="0" xfId="0" applyFont="1"/>
    <xf numFmtId="0" fontId="0" fillId="0" borderId="0" xfId="0" applyAlignment="1">
      <alignment horizontal="center" vertical="center" wrapText="1" shrinkToFit="1"/>
    </xf>
    <xf numFmtId="0" fontId="1" fillId="0" borderId="3" xfId="0" applyFont="1" applyFill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23" fillId="0" borderId="0" xfId="0" applyFont="1" applyAlignment="1">
      <alignment horizontal="center" vertical="center" wrapText="1" shrinkToFit="1"/>
    </xf>
    <xf numFmtId="0" fontId="26" fillId="0" borderId="14" xfId="0" applyFont="1" applyBorder="1" applyAlignment="1">
      <alignment shrinkToFit="1"/>
    </xf>
    <xf numFmtId="0" fontId="26" fillId="0" borderId="0" xfId="0" applyFont="1" applyAlignment="1">
      <alignment shrinkToFit="1"/>
    </xf>
    <xf numFmtId="0" fontId="21" fillId="0" borderId="0" xfId="0" applyFont="1" applyBorder="1" applyAlignment="1">
      <alignment horizontal="center" vertical="center" wrapText="1" shrinkToFit="1"/>
    </xf>
    <xf numFmtId="0" fontId="22" fillId="0" borderId="0" xfId="0" applyFont="1" applyAlignment="1">
      <alignment vertical="center" wrapText="1"/>
    </xf>
    <xf numFmtId="0" fontId="22" fillId="0" borderId="12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47"/>
  <sheetViews>
    <sheetView tabSelected="1" zoomScaleNormal="100" workbookViewId="0">
      <selection sqref="A1:A1048576"/>
    </sheetView>
  </sheetViews>
  <sheetFormatPr defaultRowHeight="15" x14ac:dyDescent="0.25"/>
  <cols>
    <col min="1" max="1" width="9.85546875" customWidth="1"/>
    <col min="2" max="2" width="9.42578125" customWidth="1"/>
    <col min="3" max="3" width="75.85546875" bestFit="1" customWidth="1"/>
    <col min="4" max="4" width="10.140625" bestFit="1" customWidth="1"/>
    <col min="5" max="5" width="10.7109375" bestFit="1" customWidth="1"/>
    <col min="6" max="6" width="1.140625" customWidth="1"/>
    <col min="7" max="7" width="10.85546875" customWidth="1"/>
    <col min="8" max="8" width="10.7109375" bestFit="1" customWidth="1"/>
    <col min="9" max="9" width="1.140625" customWidth="1"/>
    <col min="10" max="10" width="10.140625" bestFit="1" customWidth="1"/>
    <col min="11" max="11" width="10.7109375" bestFit="1" customWidth="1"/>
  </cols>
  <sheetData>
    <row r="1" spans="1:14" ht="18" x14ac:dyDescent="0.25">
      <c r="C1" s="1"/>
    </row>
    <row r="3" spans="1:14" ht="15" customHeight="1" x14ac:dyDescent="0.25">
      <c r="G3" s="90" t="s">
        <v>111</v>
      </c>
      <c r="H3" s="91"/>
      <c r="J3" s="90" t="s">
        <v>112</v>
      </c>
      <c r="K3" s="91"/>
    </row>
    <row r="4" spans="1:14" ht="21" customHeight="1" thickBot="1" x14ac:dyDescent="0.35">
      <c r="A4" s="2"/>
      <c r="B4" s="3" t="s">
        <v>0</v>
      </c>
      <c r="C4" s="2"/>
      <c r="D4" s="4">
        <v>2019</v>
      </c>
      <c r="E4" s="2"/>
      <c r="G4" s="92"/>
      <c r="H4" s="92"/>
      <c r="J4" s="92"/>
      <c r="K4" s="92"/>
    </row>
    <row r="5" spans="1:14" ht="20.25" x14ac:dyDescent="0.3">
      <c r="A5" s="2"/>
      <c r="B5" s="3"/>
      <c r="C5" s="2"/>
      <c r="D5" s="5" t="s">
        <v>1</v>
      </c>
      <c r="E5" s="6" t="s">
        <v>2</v>
      </c>
      <c r="G5" s="5" t="s">
        <v>1</v>
      </c>
      <c r="H5" s="6" t="s">
        <v>2</v>
      </c>
      <c r="J5" s="5" t="s">
        <v>1</v>
      </c>
      <c r="K5" s="6" t="s">
        <v>2</v>
      </c>
    </row>
    <row r="6" spans="1:14" ht="21" thickBot="1" x14ac:dyDescent="0.35">
      <c r="A6" s="7" t="s">
        <v>3</v>
      </c>
      <c r="B6" s="8" t="s">
        <v>4</v>
      </c>
      <c r="C6" s="74" t="s">
        <v>5</v>
      </c>
      <c r="D6" s="76" t="s">
        <v>6</v>
      </c>
      <c r="E6" s="77" t="s">
        <v>6</v>
      </c>
      <c r="G6" s="76" t="s">
        <v>6</v>
      </c>
      <c r="H6" s="77" t="s">
        <v>6</v>
      </c>
      <c r="J6" s="76" t="s">
        <v>6</v>
      </c>
      <c r="K6" s="77" t="s">
        <v>6</v>
      </c>
    </row>
    <row r="7" spans="1:14" ht="18" x14ac:dyDescent="0.25">
      <c r="A7" s="9"/>
      <c r="B7" s="9">
        <v>1111</v>
      </c>
      <c r="C7" s="9" t="s">
        <v>7</v>
      </c>
      <c r="D7" s="75">
        <v>4900</v>
      </c>
      <c r="E7" s="75"/>
      <c r="G7" s="10">
        <v>5</v>
      </c>
      <c r="H7" s="10"/>
      <c r="J7" s="10">
        <f>SUM(D7,G7)</f>
        <v>4905</v>
      </c>
      <c r="K7" s="10">
        <f>SUM(E7,H7)</f>
        <v>0</v>
      </c>
      <c r="L7" s="83" t="s">
        <v>123</v>
      </c>
      <c r="M7" s="83"/>
      <c r="N7" s="83"/>
    </row>
    <row r="8" spans="1:14" ht="18" x14ac:dyDescent="0.25">
      <c r="A8" s="9"/>
      <c r="B8" s="9">
        <v>1112</v>
      </c>
      <c r="C8" s="9" t="s">
        <v>8</v>
      </c>
      <c r="D8" s="10">
        <v>100</v>
      </c>
      <c r="E8" s="10"/>
      <c r="G8" s="10"/>
      <c r="H8" s="10"/>
      <c r="J8" s="10">
        <f t="shared" ref="J8:J20" si="0">SUM(D8,G8)</f>
        <v>100</v>
      </c>
      <c r="K8" s="10">
        <f t="shared" ref="K8:K20" si="1">SUM(E8,H8)</f>
        <v>0</v>
      </c>
    </row>
    <row r="9" spans="1:14" ht="18" x14ac:dyDescent="0.25">
      <c r="A9" s="9"/>
      <c r="B9" s="9">
        <v>1113</v>
      </c>
      <c r="C9" s="9" t="s">
        <v>9</v>
      </c>
      <c r="D9" s="10">
        <v>400</v>
      </c>
      <c r="E9" s="10"/>
      <c r="G9" s="10"/>
      <c r="H9" s="10"/>
      <c r="J9" s="10">
        <f t="shared" si="0"/>
        <v>400</v>
      </c>
      <c r="K9" s="10">
        <f t="shared" si="1"/>
        <v>0</v>
      </c>
    </row>
    <row r="10" spans="1:14" ht="18" x14ac:dyDescent="0.25">
      <c r="A10" s="9"/>
      <c r="B10" s="9">
        <v>1121</v>
      </c>
      <c r="C10" s="9" t="s">
        <v>10</v>
      </c>
      <c r="D10" s="10">
        <v>4100</v>
      </c>
      <c r="E10" s="10"/>
      <c r="G10" s="10"/>
      <c r="H10" s="10"/>
      <c r="J10" s="10">
        <f t="shared" si="0"/>
        <v>4100</v>
      </c>
      <c r="K10" s="10">
        <f t="shared" si="1"/>
        <v>0</v>
      </c>
    </row>
    <row r="11" spans="1:14" ht="18" x14ac:dyDescent="0.25">
      <c r="A11" s="9"/>
      <c r="B11" s="9">
        <v>1122</v>
      </c>
      <c r="C11" s="9" t="s">
        <v>11</v>
      </c>
      <c r="D11" s="10">
        <v>0</v>
      </c>
      <c r="E11" s="10"/>
      <c r="G11" s="10"/>
      <c r="H11" s="10"/>
      <c r="J11" s="10">
        <f t="shared" si="0"/>
        <v>0</v>
      </c>
      <c r="K11" s="10">
        <f t="shared" si="1"/>
        <v>0</v>
      </c>
    </row>
    <row r="12" spans="1:14" ht="18" x14ac:dyDescent="0.25">
      <c r="A12" s="9"/>
      <c r="B12" s="9">
        <v>1211</v>
      </c>
      <c r="C12" s="9" t="s">
        <v>12</v>
      </c>
      <c r="D12" s="10">
        <v>10100</v>
      </c>
      <c r="E12" s="10"/>
      <c r="G12" s="10"/>
      <c r="H12" s="10"/>
      <c r="J12" s="10">
        <f t="shared" si="0"/>
        <v>10100</v>
      </c>
      <c r="K12" s="10">
        <f t="shared" si="1"/>
        <v>0</v>
      </c>
    </row>
    <row r="13" spans="1:14" ht="18" x14ac:dyDescent="0.25">
      <c r="A13" s="9"/>
      <c r="B13" s="9">
        <v>1334</v>
      </c>
      <c r="C13" s="9" t="s">
        <v>13</v>
      </c>
      <c r="D13" s="10">
        <v>2</v>
      </c>
      <c r="E13" s="10"/>
      <c r="G13" s="10"/>
      <c r="H13" s="10"/>
      <c r="J13" s="10">
        <f t="shared" si="0"/>
        <v>2</v>
      </c>
      <c r="K13" s="10">
        <f t="shared" si="1"/>
        <v>0</v>
      </c>
    </row>
    <row r="14" spans="1:14" ht="18" x14ac:dyDescent="0.25">
      <c r="A14" s="9"/>
      <c r="B14" s="9">
        <v>1340</v>
      </c>
      <c r="C14" s="9" t="s">
        <v>14</v>
      </c>
      <c r="D14" s="10">
        <v>560</v>
      </c>
      <c r="E14" s="10"/>
      <c r="G14" s="10"/>
      <c r="H14" s="10"/>
      <c r="J14" s="10">
        <f t="shared" si="0"/>
        <v>560</v>
      </c>
      <c r="K14" s="10">
        <f t="shared" si="1"/>
        <v>0</v>
      </c>
    </row>
    <row r="15" spans="1:14" ht="18" x14ac:dyDescent="0.25">
      <c r="A15" s="9"/>
      <c r="B15" s="9">
        <v>1341</v>
      </c>
      <c r="C15" s="9" t="s">
        <v>15</v>
      </c>
      <c r="D15" s="10">
        <v>30</v>
      </c>
      <c r="E15" s="10"/>
      <c r="G15" s="10"/>
      <c r="H15" s="10"/>
      <c r="J15" s="10">
        <f t="shared" si="0"/>
        <v>30</v>
      </c>
      <c r="K15" s="10">
        <f t="shared" si="1"/>
        <v>0</v>
      </c>
    </row>
    <row r="16" spans="1:14" ht="18" x14ac:dyDescent="0.25">
      <c r="A16" s="9"/>
      <c r="B16" s="11">
        <v>1343</v>
      </c>
      <c r="C16" s="11" t="s">
        <v>16</v>
      </c>
      <c r="D16" s="10">
        <v>24</v>
      </c>
      <c r="E16" s="10"/>
      <c r="G16" s="10"/>
      <c r="H16" s="10"/>
      <c r="J16" s="10">
        <f t="shared" si="0"/>
        <v>24</v>
      </c>
      <c r="K16" s="10">
        <f t="shared" si="1"/>
        <v>0</v>
      </c>
    </row>
    <row r="17" spans="1:16" ht="18" x14ac:dyDescent="0.25">
      <c r="A17" s="9"/>
      <c r="B17" s="9">
        <v>1344</v>
      </c>
      <c r="C17" s="11" t="s">
        <v>17</v>
      </c>
      <c r="D17" s="10">
        <v>1</v>
      </c>
      <c r="E17" s="10"/>
      <c r="G17" s="10"/>
      <c r="H17" s="10"/>
      <c r="J17" s="10">
        <f t="shared" si="0"/>
        <v>1</v>
      </c>
      <c r="K17" s="10">
        <f t="shared" si="1"/>
        <v>0</v>
      </c>
    </row>
    <row r="18" spans="1:16" ht="18" x14ac:dyDescent="0.25">
      <c r="A18" s="9"/>
      <c r="B18" s="9">
        <v>1361</v>
      </c>
      <c r="C18" s="9" t="s">
        <v>18</v>
      </c>
      <c r="D18" s="10">
        <v>15</v>
      </c>
      <c r="E18" s="10"/>
      <c r="G18" s="10"/>
      <c r="H18" s="10"/>
      <c r="J18" s="10">
        <f t="shared" si="0"/>
        <v>15</v>
      </c>
      <c r="K18" s="10">
        <f t="shared" si="1"/>
        <v>0</v>
      </c>
    </row>
    <row r="19" spans="1:16" ht="18" x14ac:dyDescent="0.25">
      <c r="A19" s="9"/>
      <c r="B19" s="9">
        <v>1381</v>
      </c>
      <c r="C19" s="9" t="s">
        <v>19</v>
      </c>
      <c r="D19" s="10">
        <v>70</v>
      </c>
      <c r="E19" s="10"/>
      <c r="G19" s="10"/>
      <c r="H19" s="10"/>
      <c r="J19" s="10">
        <f t="shared" si="0"/>
        <v>70</v>
      </c>
      <c r="K19" s="10">
        <f t="shared" si="1"/>
        <v>0</v>
      </c>
    </row>
    <row r="20" spans="1:16" ht="18" x14ac:dyDescent="0.25">
      <c r="A20" s="9"/>
      <c r="B20" s="9">
        <v>1511</v>
      </c>
      <c r="C20" s="9" t="s">
        <v>20</v>
      </c>
      <c r="D20" s="10">
        <v>900</v>
      </c>
      <c r="E20" s="10"/>
      <c r="G20" s="10"/>
      <c r="H20" s="10"/>
      <c r="J20" s="10">
        <f t="shared" si="0"/>
        <v>900</v>
      </c>
      <c r="K20" s="10">
        <f t="shared" si="1"/>
        <v>0</v>
      </c>
    </row>
    <row r="21" spans="1:16" ht="18" x14ac:dyDescent="0.25">
      <c r="A21" s="9"/>
      <c r="B21" s="9"/>
      <c r="C21" s="12" t="s">
        <v>21</v>
      </c>
      <c r="D21" s="13">
        <f>D20+D19+D18+D17+D16+D15+D14+D12+D13+D11+D10+D9+D8+D7</f>
        <v>21202</v>
      </c>
      <c r="E21" s="10"/>
      <c r="G21" s="13">
        <f>SUM(G7:G20)</f>
        <v>5</v>
      </c>
      <c r="H21" s="10"/>
      <c r="J21" s="13">
        <f>SUM(J7:J20)</f>
        <v>21207</v>
      </c>
      <c r="K21" s="10">
        <f>SUM(K7:K20)</f>
        <v>0</v>
      </c>
    </row>
    <row r="22" spans="1:16" ht="18" x14ac:dyDescent="0.25">
      <c r="A22" s="9"/>
      <c r="B22" s="11">
        <v>4111</v>
      </c>
      <c r="C22" s="11" t="s">
        <v>22</v>
      </c>
      <c r="D22" s="10">
        <v>0</v>
      </c>
      <c r="E22" s="10"/>
      <c r="G22" s="10"/>
      <c r="H22" s="10"/>
      <c r="J22" s="10">
        <f t="shared" ref="J22:J30" si="2">SUM(D22,G22)</f>
        <v>0</v>
      </c>
      <c r="K22" s="10">
        <f t="shared" ref="K22:K30" si="3">SUM(E22,H22)</f>
        <v>0</v>
      </c>
    </row>
    <row r="23" spans="1:16" ht="18" x14ac:dyDescent="0.25">
      <c r="A23" s="9"/>
      <c r="B23" s="11">
        <v>4112</v>
      </c>
      <c r="C23" s="11" t="s">
        <v>23</v>
      </c>
      <c r="D23" s="10">
        <v>0</v>
      </c>
      <c r="E23" s="10"/>
      <c r="G23" s="10"/>
      <c r="H23" s="10"/>
      <c r="J23" s="10">
        <f t="shared" si="2"/>
        <v>0</v>
      </c>
      <c r="K23" s="10">
        <f t="shared" si="3"/>
        <v>0</v>
      </c>
    </row>
    <row r="24" spans="1:16" ht="18" x14ac:dyDescent="0.25">
      <c r="A24" s="9"/>
      <c r="B24" s="11">
        <v>4112</v>
      </c>
      <c r="C24" s="11" t="s">
        <v>24</v>
      </c>
      <c r="D24" s="10">
        <v>674</v>
      </c>
      <c r="E24" s="10"/>
      <c r="G24" s="10"/>
      <c r="H24" s="10"/>
      <c r="J24" s="10">
        <f t="shared" si="2"/>
        <v>674</v>
      </c>
      <c r="K24" s="10">
        <f t="shared" si="3"/>
        <v>0</v>
      </c>
    </row>
    <row r="25" spans="1:16" ht="18" x14ac:dyDescent="0.25">
      <c r="A25" s="9"/>
      <c r="B25" s="11">
        <v>4113</v>
      </c>
      <c r="C25" s="11" t="s">
        <v>25</v>
      </c>
      <c r="D25" s="10">
        <v>0</v>
      </c>
      <c r="E25" s="10"/>
      <c r="G25" s="10"/>
      <c r="H25" s="10"/>
      <c r="J25" s="10">
        <f t="shared" si="2"/>
        <v>0</v>
      </c>
      <c r="K25" s="10">
        <f t="shared" si="3"/>
        <v>0</v>
      </c>
    </row>
    <row r="26" spans="1:16" ht="18" x14ac:dyDescent="0.25">
      <c r="A26" s="9"/>
      <c r="B26" s="11">
        <v>4116</v>
      </c>
      <c r="C26" s="11" t="s">
        <v>26</v>
      </c>
      <c r="D26" s="10">
        <v>392</v>
      </c>
      <c r="E26" s="10"/>
      <c r="G26" s="10">
        <v>1257</v>
      </c>
      <c r="H26" s="10"/>
      <c r="J26" s="10">
        <f t="shared" si="2"/>
        <v>1649</v>
      </c>
      <c r="K26" s="10">
        <f t="shared" si="3"/>
        <v>0</v>
      </c>
      <c r="L26" s="83" t="s">
        <v>113</v>
      </c>
    </row>
    <row r="27" spans="1:16" ht="18" x14ac:dyDescent="0.25">
      <c r="A27" s="9"/>
      <c r="B27" s="11">
        <v>4121</v>
      </c>
      <c r="C27" s="11" t="s">
        <v>27</v>
      </c>
      <c r="D27" s="10">
        <v>0</v>
      </c>
      <c r="E27" s="10"/>
      <c r="G27" s="10"/>
      <c r="H27" s="10"/>
      <c r="J27" s="10">
        <f t="shared" si="2"/>
        <v>0</v>
      </c>
      <c r="K27" s="10">
        <f t="shared" si="3"/>
        <v>0</v>
      </c>
    </row>
    <row r="28" spans="1:16" ht="18" x14ac:dyDescent="0.25">
      <c r="A28" s="9"/>
      <c r="B28" s="11">
        <v>4122</v>
      </c>
      <c r="C28" s="11" t="s">
        <v>28</v>
      </c>
      <c r="D28" s="10">
        <v>0</v>
      </c>
      <c r="E28" s="10"/>
      <c r="G28" s="10">
        <v>90</v>
      </c>
      <c r="H28" s="10"/>
      <c r="J28" s="10">
        <f t="shared" si="2"/>
        <v>90</v>
      </c>
      <c r="K28" s="10">
        <f t="shared" si="3"/>
        <v>0</v>
      </c>
      <c r="L28" s="88" t="s">
        <v>118</v>
      </c>
      <c r="M28" s="89"/>
      <c r="N28" s="89"/>
      <c r="O28" s="89"/>
      <c r="P28" s="89"/>
    </row>
    <row r="29" spans="1:16" ht="18" x14ac:dyDescent="0.25">
      <c r="A29" s="9"/>
      <c r="B29" s="11">
        <v>4134</v>
      </c>
      <c r="C29" s="11" t="s">
        <v>29</v>
      </c>
      <c r="D29" s="10">
        <v>0</v>
      </c>
      <c r="E29" s="10"/>
      <c r="G29" s="10"/>
      <c r="H29" s="10"/>
      <c r="J29" s="10">
        <f t="shared" si="2"/>
        <v>0</v>
      </c>
      <c r="K29" s="10">
        <f t="shared" si="3"/>
        <v>0</v>
      </c>
    </row>
    <row r="30" spans="1:16" ht="18" x14ac:dyDescent="0.25">
      <c r="A30" s="9"/>
      <c r="B30" s="11">
        <v>4222</v>
      </c>
      <c r="C30" s="11" t="s">
        <v>30</v>
      </c>
      <c r="D30" s="10">
        <v>0</v>
      </c>
      <c r="E30" s="10"/>
      <c r="G30" s="10"/>
      <c r="H30" s="10"/>
      <c r="J30" s="10">
        <f t="shared" si="2"/>
        <v>0</v>
      </c>
      <c r="K30" s="10">
        <f t="shared" si="3"/>
        <v>0</v>
      </c>
    </row>
    <row r="31" spans="1:16" ht="18.75" thickBot="1" x14ac:dyDescent="0.3">
      <c r="A31" s="9"/>
      <c r="B31" s="11"/>
      <c r="C31" s="14" t="s">
        <v>31</v>
      </c>
      <c r="D31" s="13">
        <f>D22+D24+D26+D28+D29+D30</f>
        <v>1066</v>
      </c>
      <c r="E31" s="31"/>
      <c r="G31" s="13">
        <f>SUM(G22:G30)</f>
        <v>1347</v>
      </c>
      <c r="H31" s="13"/>
      <c r="J31" s="13">
        <f>SUM(J22:J30)</f>
        <v>2413</v>
      </c>
      <c r="K31" s="13">
        <f>SUM(K22:K30)</f>
        <v>0</v>
      </c>
    </row>
    <row r="32" spans="1:16" ht="18.75" thickBot="1" x14ac:dyDescent="0.3">
      <c r="A32" s="15"/>
      <c r="B32" s="16"/>
      <c r="C32" s="17"/>
      <c r="D32" s="18"/>
      <c r="E32" s="18"/>
      <c r="G32" s="18"/>
      <c r="H32" s="18"/>
      <c r="J32" s="18"/>
      <c r="K32" s="18"/>
    </row>
    <row r="33" spans="1:16" ht="18" x14ac:dyDescent="0.25">
      <c r="A33" s="9"/>
      <c r="B33" s="11"/>
      <c r="C33" s="14" t="s">
        <v>32</v>
      </c>
      <c r="D33" s="19"/>
      <c r="E33" s="20"/>
      <c r="G33" s="19"/>
      <c r="H33" s="20"/>
      <c r="J33" s="19"/>
      <c r="K33" s="20"/>
    </row>
    <row r="34" spans="1:16" ht="18" x14ac:dyDescent="0.25">
      <c r="A34" s="9">
        <v>1032</v>
      </c>
      <c r="B34" s="9"/>
      <c r="C34" s="9" t="s">
        <v>33</v>
      </c>
      <c r="D34" s="21">
        <v>400</v>
      </c>
      <c r="E34" s="22">
        <v>800</v>
      </c>
      <c r="G34" s="21"/>
      <c r="H34" s="22"/>
      <c r="J34" s="21">
        <f>SUM(D34,G34)</f>
        <v>400</v>
      </c>
      <c r="K34" s="10">
        <f>SUM(E34,H34)</f>
        <v>800</v>
      </c>
    </row>
    <row r="35" spans="1:16" ht="18" x14ac:dyDescent="0.25">
      <c r="A35" s="9">
        <v>2212</v>
      </c>
      <c r="B35" s="9"/>
      <c r="C35" s="9" t="s">
        <v>34</v>
      </c>
      <c r="D35" s="23">
        <v>3</v>
      </c>
      <c r="E35" s="10">
        <v>477</v>
      </c>
      <c r="G35" s="23"/>
      <c r="H35" s="10"/>
      <c r="J35" s="21">
        <f t="shared" ref="J35:J78" si="4">SUM(D35,G35)</f>
        <v>3</v>
      </c>
      <c r="K35" s="10">
        <f t="shared" ref="K35:K77" si="5">SUM(E35,H35)</f>
        <v>477</v>
      </c>
    </row>
    <row r="36" spans="1:16" ht="18" x14ac:dyDescent="0.25">
      <c r="A36" s="9">
        <v>2219</v>
      </c>
      <c r="B36" s="9"/>
      <c r="C36" s="9" t="s">
        <v>35</v>
      </c>
      <c r="D36" s="21"/>
      <c r="E36" s="22">
        <v>200</v>
      </c>
      <c r="G36" s="21"/>
      <c r="H36" s="22"/>
      <c r="J36" s="21">
        <f t="shared" si="4"/>
        <v>0</v>
      </c>
      <c r="K36" s="10">
        <f t="shared" si="5"/>
        <v>200</v>
      </c>
    </row>
    <row r="37" spans="1:16" ht="18" x14ac:dyDescent="0.25">
      <c r="A37" s="9">
        <v>2221</v>
      </c>
      <c r="B37" s="9"/>
      <c r="C37" s="9" t="s">
        <v>36</v>
      </c>
      <c r="D37" s="21"/>
      <c r="E37" s="22">
        <v>20</v>
      </c>
      <c r="G37" s="21"/>
      <c r="H37" s="22"/>
      <c r="J37" s="21">
        <f t="shared" si="4"/>
        <v>0</v>
      </c>
      <c r="K37" s="10">
        <f t="shared" si="5"/>
        <v>20</v>
      </c>
    </row>
    <row r="38" spans="1:16" ht="18" x14ac:dyDescent="0.25">
      <c r="A38" s="9">
        <v>2229</v>
      </c>
      <c r="B38" s="9"/>
      <c r="C38" s="9" t="s">
        <v>37</v>
      </c>
      <c r="D38" s="21"/>
      <c r="E38" s="22">
        <v>50</v>
      </c>
      <c r="G38" s="21"/>
      <c r="H38" s="22"/>
      <c r="J38" s="21">
        <f t="shared" si="4"/>
        <v>0</v>
      </c>
      <c r="K38" s="10">
        <f t="shared" si="5"/>
        <v>50</v>
      </c>
    </row>
    <row r="39" spans="1:16" ht="18" x14ac:dyDescent="0.25">
      <c r="A39" s="9">
        <v>2292</v>
      </c>
      <c r="B39" s="9"/>
      <c r="C39" s="9" t="s">
        <v>38</v>
      </c>
      <c r="D39" s="21"/>
      <c r="E39" s="22">
        <v>143</v>
      </c>
      <c r="G39" s="21"/>
      <c r="H39" s="22"/>
      <c r="J39" s="21">
        <f t="shared" si="4"/>
        <v>0</v>
      </c>
      <c r="K39" s="10">
        <f t="shared" si="5"/>
        <v>143</v>
      </c>
    </row>
    <row r="40" spans="1:16" ht="18" x14ac:dyDescent="0.25">
      <c r="A40" s="9">
        <v>2321</v>
      </c>
      <c r="B40" s="9"/>
      <c r="C40" s="9" t="s">
        <v>39</v>
      </c>
      <c r="D40" s="21"/>
      <c r="E40" s="22">
        <v>200</v>
      </c>
      <c r="G40" s="21"/>
      <c r="H40" s="22"/>
      <c r="J40" s="21">
        <f t="shared" si="4"/>
        <v>0</v>
      </c>
      <c r="K40" s="10">
        <f t="shared" si="5"/>
        <v>200</v>
      </c>
    </row>
    <row r="41" spans="1:16" ht="18" x14ac:dyDescent="0.25">
      <c r="A41" s="9">
        <v>2333</v>
      </c>
      <c r="B41" s="9"/>
      <c r="C41" s="9" t="s">
        <v>40</v>
      </c>
      <c r="D41" s="21"/>
      <c r="E41" s="22">
        <v>50</v>
      </c>
      <c r="G41" s="21"/>
      <c r="H41" s="22"/>
      <c r="J41" s="21">
        <f t="shared" si="4"/>
        <v>0</v>
      </c>
      <c r="K41" s="10">
        <f t="shared" si="5"/>
        <v>50</v>
      </c>
    </row>
    <row r="42" spans="1:16" ht="18" x14ac:dyDescent="0.25">
      <c r="A42" s="9">
        <v>3111</v>
      </c>
      <c r="B42" s="9"/>
      <c r="C42" s="9" t="s">
        <v>41</v>
      </c>
      <c r="D42" s="23">
        <v>1</v>
      </c>
      <c r="E42" s="24">
        <v>892</v>
      </c>
      <c r="G42" s="23"/>
      <c r="H42" s="24"/>
      <c r="J42" s="21">
        <f t="shared" si="4"/>
        <v>1</v>
      </c>
      <c r="K42" s="10">
        <f t="shared" si="5"/>
        <v>892</v>
      </c>
    </row>
    <row r="43" spans="1:16" ht="18" x14ac:dyDescent="0.25">
      <c r="A43" s="9">
        <v>3113</v>
      </c>
      <c r="B43" s="9"/>
      <c r="C43" s="9" t="s">
        <v>42</v>
      </c>
      <c r="D43" s="23">
        <v>1</v>
      </c>
      <c r="E43" s="22">
        <v>2840</v>
      </c>
      <c r="G43" s="23"/>
      <c r="H43" s="22">
        <v>1257</v>
      </c>
      <c r="J43" s="21">
        <f t="shared" si="4"/>
        <v>1</v>
      </c>
      <c r="K43" s="10">
        <f>SUM(E43,H43)</f>
        <v>4097</v>
      </c>
      <c r="L43" s="83" t="s">
        <v>120</v>
      </c>
    </row>
    <row r="44" spans="1:16" ht="18" x14ac:dyDescent="0.25">
      <c r="A44" s="11">
        <v>3314</v>
      </c>
      <c r="B44" s="11"/>
      <c r="C44" s="11" t="s">
        <v>43</v>
      </c>
      <c r="D44" s="23">
        <v>1</v>
      </c>
      <c r="E44" s="22">
        <v>100</v>
      </c>
      <c r="G44" s="23"/>
      <c r="H44" s="22"/>
      <c r="J44" s="21">
        <f t="shared" si="4"/>
        <v>1</v>
      </c>
      <c r="K44" s="10">
        <f t="shared" si="5"/>
        <v>100</v>
      </c>
      <c r="L44" s="81"/>
      <c r="M44" s="82"/>
      <c r="N44" s="82"/>
      <c r="O44" s="82"/>
      <c r="P44" s="82"/>
    </row>
    <row r="45" spans="1:16" ht="18" x14ac:dyDescent="0.25">
      <c r="A45" s="9">
        <v>3319</v>
      </c>
      <c r="B45" s="9"/>
      <c r="C45" s="9" t="s">
        <v>44</v>
      </c>
      <c r="D45" s="23"/>
      <c r="E45" s="10">
        <v>200</v>
      </c>
      <c r="G45" s="23"/>
      <c r="H45" s="10"/>
      <c r="J45" s="21">
        <f t="shared" si="4"/>
        <v>0</v>
      </c>
      <c r="K45" s="10">
        <f t="shared" si="5"/>
        <v>200</v>
      </c>
    </row>
    <row r="46" spans="1:16" ht="18" x14ac:dyDescent="0.25">
      <c r="A46" s="9">
        <v>3326</v>
      </c>
      <c r="B46" s="9"/>
      <c r="C46" s="9" t="s">
        <v>45</v>
      </c>
      <c r="D46" s="23"/>
      <c r="E46" s="10">
        <v>10</v>
      </c>
      <c r="G46" s="23"/>
      <c r="H46" s="10"/>
      <c r="J46" s="21">
        <f t="shared" si="4"/>
        <v>0</v>
      </c>
      <c r="K46" s="10">
        <f t="shared" si="5"/>
        <v>10</v>
      </c>
    </row>
    <row r="47" spans="1:16" ht="18" x14ac:dyDescent="0.25">
      <c r="A47" s="9">
        <v>3341</v>
      </c>
      <c r="B47" s="9"/>
      <c r="C47" s="9" t="s">
        <v>46</v>
      </c>
      <c r="D47" s="23">
        <v>3</v>
      </c>
      <c r="E47" s="10">
        <v>80</v>
      </c>
      <c r="G47" s="23"/>
      <c r="H47" s="10"/>
      <c r="J47" s="21">
        <f t="shared" si="4"/>
        <v>3</v>
      </c>
      <c r="K47" s="10">
        <f t="shared" si="5"/>
        <v>80</v>
      </c>
    </row>
    <row r="48" spans="1:16" ht="18" x14ac:dyDescent="0.25">
      <c r="A48" s="9">
        <v>3349</v>
      </c>
      <c r="B48" s="9"/>
      <c r="C48" s="9" t="s">
        <v>47</v>
      </c>
      <c r="D48" s="23"/>
      <c r="E48" s="10">
        <v>40</v>
      </c>
      <c r="G48" s="23"/>
      <c r="H48" s="10"/>
      <c r="J48" s="21">
        <f t="shared" si="4"/>
        <v>0</v>
      </c>
      <c r="K48" s="10">
        <f t="shared" si="5"/>
        <v>40</v>
      </c>
    </row>
    <row r="49" spans="1:17" ht="18" x14ac:dyDescent="0.25">
      <c r="A49" s="9">
        <v>3392</v>
      </c>
      <c r="B49" s="9"/>
      <c r="C49" s="9" t="s">
        <v>48</v>
      </c>
      <c r="D49" s="23">
        <v>300</v>
      </c>
      <c r="E49" s="22">
        <v>1400</v>
      </c>
      <c r="G49" s="23"/>
      <c r="H49" s="22"/>
      <c r="J49" s="21">
        <f t="shared" si="4"/>
        <v>300</v>
      </c>
      <c r="K49" s="10">
        <f t="shared" si="5"/>
        <v>1400</v>
      </c>
    </row>
    <row r="50" spans="1:17" ht="18" x14ac:dyDescent="0.25">
      <c r="A50" s="9">
        <v>3399</v>
      </c>
      <c r="B50" s="9"/>
      <c r="C50" s="9" t="s">
        <v>49</v>
      </c>
      <c r="D50" s="23"/>
      <c r="E50" s="22">
        <v>100</v>
      </c>
      <c r="G50" s="23"/>
      <c r="H50" s="22"/>
      <c r="J50" s="21">
        <f t="shared" si="4"/>
        <v>0</v>
      </c>
      <c r="K50" s="10">
        <f t="shared" si="5"/>
        <v>100</v>
      </c>
    </row>
    <row r="51" spans="1:17" ht="18" x14ac:dyDescent="0.25">
      <c r="A51" s="9">
        <v>3412</v>
      </c>
      <c r="B51" s="9"/>
      <c r="C51" s="9" t="s">
        <v>50</v>
      </c>
      <c r="D51" s="23"/>
      <c r="E51" s="22">
        <v>200</v>
      </c>
      <c r="G51" s="23"/>
      <c r="H51" s="22"/>
      <c r="J51" s="21">
        <f t="shared" si="4"/>
        <v>0</v>
      </c>
      <c r="K51" s="10">
        <f t="shared" si="5"/>
        <v>200</v>
      </c>
    </row>
    <row r="52" spans="1:17" ht="18" x14ac:dyDescent="0.25">
      <c r="A52" s="9">
        <v>3419</v>
      </c>
      <c r="B52" s="9"/>
      <c r="C52" s="9" t="s">
        <v>124</v>
      </c>
      <c r="D52" s="23"/>
      <c r="E52" s="22">
        <v>300</v>
      </c>
      <c r="G52" s="23">
        <v>5</v>
      </c>
      <c r="H52" s="22">
        <v>5</v>
      </c>
      <c r="J52" s="21">
        <f t="shared" si="4"/>
        <v>5</v>
      </c>
      <c r="K52" s="10">
        <f t="shared" si="5"/>
        <v>305</v>
      </c>
      <c r="L52" s="83" t="s">
        <v>125</v>
      </c>
      <c r="M52" s="83"/>
      <c r="N52" s="83"/>
      <c r="O52" s="83"/>
      <c r="P52" s="83"/>
      <c r="Q52" s="83"/>
    </row>
    <row r="53" spans="1:17" ht="18" x14ac:dyDescent="0.25">
      <c r="A53" s="9">
        <v>3511</v>
      </c>
      <c r="B53" s="9"/>
      <c r="C53" s="9" t="s">
        <v>51</v>
      </c>
      <c r="D53" s="23">
        <v>220</v>
      </c>
      <c r="E53" s="22">
        <v>400</v>
      </c>
      <c r="G53" s="23"/>
      <c r="H53" s="22"/>
      <c r="J53" s="21">
        <f t="shared" si="4"/>
        <v>220</v>
      </c>
      <c r="K53" s="10">
        <f t="shared" si="5"/>
        <v>400</v>
      </c>
    </row>
    <row r="54" spans="1:17" ht="18" x14ac:dyDescent="0.25">
      <c r="A54" s="9">
        <v>3612</v>
      </c>
      <c r="B54" s="9"/>
      <c r="C54" s="11" t="s">
        <v>52</v>
      </c>
      <c r="D54" s="21">
        <v>460</v>
      </c>
      <c r="E54" s="22">
        <v>800</v>
      </c>
      <c r="G54" s="21"/>
      <c r="H54" s="22">
        <v>8</v>
      </c>
      <c r="J54" s="21">
        <f t="shared" si="4"/>
        <v>460</v>
      </c>
      <c r="K54" s="10">
        <f t="shared" si="5"/>
        <v>808</v>
      </c>
      <c r="L54" s="83" t="s">
        <v>121</v>
      </c>
    </row>
    <row r="55" spans="1:17" ht="18" x14ac:dyDescent="0.25">
      <c r="A55" s="9">
        <v>3613</v>
      </c>
      <c r="B55" s="9"/>
      <c r="C55" s="11" t="s">
        <v>53</v>
      </c>
      <c r="D55" s="23">
        <v>210</v>
      </c>
      <c r="E55" s="22">
        <v>800</v>
      </c>
      <c r="G55" s="23"/>
      <c r="H55" s="22"/>
      <c r="J55" s="21">
        <f t="shared" si="4"/>
        <v>210</v>
      </c>
      <c r="K55" s="10">
        <f t="shared" si="5"/>
        <v>800</v>
      </c>
    </row>
    <row r="56" spans="1:17" ht="18" x14ac:dyDescent="0.25">
      <c r="A56" s="25">
        <v>3631</v>
      </c>
      <c r="B56" s="25"/>
      <c r="C56" s="9" t="s">
        <v>54</v>
      </c>
      <c r="D56" s="23"/>
      <c r="E56" s="26">
        <v>350</v>
      </c>
      <c r="G56" s="23"/>
      <c r="H56" s="26"/>
      <c r="J56" s="21">
        <f t="shared" si="4"/>
        <v>0</v>
      </c>
      <c r="K56" s="10">
        <f t="shared" si="5"/>
        <v>350</v>
      </c>
    </row>
    <row r="57" spans="1:17" ht="18" x14ac:dyDescent="0.25">
      <c r="A57" s="9">
        <v>3632</v>
      </c>
      <c r="B57" s="9"/>
      <c r="C57" s="9" t="s">
        <v>55</v>
      </c>
      <c r="D57" s="23">
        <v>100</v>
      </c>
      <c r="E57" s="22">
        <v>150</v>
      </c>
      <c r="G57" s="23"/>
      <c r="H57" s="22"/>
      <c r="J57" s="21">
        <f t="shared" si="4"/>
        <v>100</v>
      </c>
      <c r="K57" s="10">
        <f t="shared" si="5"/>
        <v>150</v>
      </c>
    </row>
    <row r="58" spans="1:17" ht="18" x14ac:dyDescent="0.25">
      <c r="A58" s="9">
        <v>3635</v>
      </c>
      <c r="B58" s="9"/>
      <c r="C58" s="11" t="s">
        <v>56</v>
      </c>
      <c r="D58" s="23"/>
      <c r="E58" s="22">
        <v>90</v>
      </c>
      <c r="G58" s="23"/>
      <c r="H58" s="22"/>
      <c r="J58" s="21">
        <f t="shared" si="4"/>
        <v>0</v>
      </c>
      <c r="K58" s="10">
        <f t="shared" si="5"/>
        <v>90</v>
      </c>
    </row>
    <row r="59" spans="1:17" ht="18" x14ac:dyDescent="0.25">
      <c r="A59" s="9">
        <v>3636</v>
      </c>
      <c r="B59" s="9"/>
      <c r="C59" s="9" t="s">
        <v>57</v>
      </c>
      <c r="D59" s="23"/>
      <c r="E59" s="22">
        <v>6</v>
      </c>
      <c r="G59" s="23"/>
      <c r="H59" s="22"/>
      <c r="J59" s="21">
        <f t="shared" si="4"/>
        <v>0</v>
      </c>
      <c r="K59" s="10">
        <f t="shared" si="5"/>
        <v>6</v>
      </c>
    </row>
    <row r="60" spans="1:17" ht="18" x14ac:dyDescent="0.25">
      <c r="A60" s="9">
        <v>3639</v>
      </c>
      <c r="B60" s="9"/>
      <c r="C60" s="27" t="s">
        <v>58</v>
      </c>
      <c r="D60" s="21">
        <v>50</v>
      </c>
      <c r="E60" s="22">
        <v>300</v>
      </c>
      <c r="G60" s="21">
        <v>3</v>
      </c>
      <c r="H60" s="22"/>
      <c r="J60" s="21">
        <f t="shared" si="4"/>
        <v>53</v>
      </c>
      <c r="K60" s="10">
        <f t="shared" si="5"/>
        <v>300</v>
      </c>
      <c r="L60" s="83" t="s">
        <v>122</v>
      </c>
      <c r="M60" s="83"/>
      <c r="N60" s="83"/>
    </row>
    <row r="61" spans="1:17" ht="18" x14ac:dyDescent="0.25">
      <c r="A61" s="9">
        <v>3721</v>
      </c>
      <c r="B61" s="9"/>
      <c r="C61" s="9" t="s">
        <v>59</v>
      </c>
      <c r="D61" s="28"/>
      <c r="E61" s="22">
        <v>100</v>
      </c>
      <c r="G61" s="28"/>
      <c r="H61" s="22"/>
      <c r="J61" s="21">
        <f t="shared" si="4"/>
        <v>0</v>
      </c>
      <c r="K61" s="10">
        <f t="shared" si="5"/>
        <v>100</v>
      </c>
    </row>
    <row r="62" spans="1:17" ht="18" x14ac:dyDescent="0.25">
      <c r="A62" s="9">
        <v>3722</v>
      </c>
      <c r="B62" s="9"/>
      <c r="C62" s="9" t="s">
        <v>60</v>
      </c>
      <c r="D62" s="23">
        <v>20</v>
      </c>
      <c r="E62" s="22">
        <v>700</v>
      </c>
      <c r="G62" s="23"/>
      <c r="H62" s="22"/>
      <c r="J62" s="21">
        <f t="shared" si="4"/>
        <v>20</v>
      </c>
      <c r="K62" s="10">
        <f t="shared" si="5"/>
        <v>700</v>
      </c>
    </row>
    <row r="63" spans="1:17" ht="18" x14ac:dyDescent="0.25">
      <c r="A63" s="11">
        <v>3723</v>
      </c>
      <c r="B63" s="11"/>
      <c r="C63" s="11" t="s">
        <v>61</v>
      </c>
      <c r="D63" s="23"/>
      <c r="E63" s="22">
        <v>200</v>
      </c>
      <c r="G63" s="23"/>
      <c r="H63" s="22"/>
      <c r="J63" s="21">
        <f t="shared" si="4"/>
        <v>0</v>
      </c>
      <c r="K63" s="10">
        <f t="shared" si="5"/>
        <v>200</v>
      </c>
    </row>
    <row r="64" spans="1:17" ht="18" x14ac:dyDescent="0.25">
      <c r="A64" s="11">
        <v>3725</v>
      </c>
      <c r="B64" s="11"/>
      <c r="C64" s="11" t="s">
        <v>62</v>
      </c>
      <c r="D64" s="23">
        <v>180</v>
      </c>
      <c r="E64" s="22">
        <v>0</v>
      </c>
      <c r="G64" s="23"/>
      <c r="H64" s="22"/>
      <c r="J64" s="21">
        <f t="shared" si="4"/>
        <v>180</v>
      </c>
      <c r="K64" s="10">
        <f t="shared" si="5"/>
        <v>0</v>
      </c>
    </row>
    <row r="65" spans="1:16" ht="18" x14ac:dyDescent="0.25">
      <c r="A65" s="11">
        <v>3726</v>
      </c>
      <c r="B65" s="11"/>
      <c r="C65" s="11" t="s">
        <v>63</v>
      </c>
      <c r="D65" s="23"/>
      <c r="E65" s="22">
        <v>100</v>
      </c>
      <c r="G65" s="23"/>
      <c r="H65" s="22"/>
      <c r="J65" s="21">
        <f t="shared" si="4"/>
        <v>0</v>
      </c>
      <c r="K65" s="10">
        <f t="shared" si="5"/>
        <v>100</v>
      </c>
    </row>
    <row r="66" spans="1:16" ht="18" x14ac:dyDescent="0.25">
      <c r="A66" s="11">
        <v>3729</v>
      </c>
      <c r="B66" s="11"/>
      <c r="C66" s="11" t="s">
        <v>64</v>
      </c>
      <c r="D66" s="23">
        <v>2</v>
      </c>
      <c r="E66" s="22">
        <v>0</v>
      </c>
      <c r="G66" s="23"/>
      <c r="H66" s="22"/>
      <c r="J66" s="21">
        <f t="shared" si="4"/>
        <v>2</v>
      </c>
      <c r="K66" s="10">
        <f t="shared" si="5"/>
        <v>0</v>
      </c>
    </row>
    <row r="67" spans="1:16" ht="18" x14ac:dyDescent="0.25">
      <c r="A67" s="11">
        <v>3745</v>
      </c>
      <c r="B67" s="11"/>
      <c r="C67" s="11" t="s">
        <v>65</v>
      </c>
      <c r="D67" s="23"/>
      <c r="E67" s="22">
        <v>700</v>
      </c>
      <c r="G67" s="23"/>
      <c r="H67" s="22"/>
      <c r="J67" s="21">
        <f t="shared" si="4"/>
        <v>0</v>
      </c>
      <c r="K67" s="10">
        <f t="shared" si="5"/>
        <v>700</v>
      </c>
    </row>
    <row r="68" spans="1:16" ht="18" x14ac:dyDescent="0.25">
      <c r="A68" s="9">
        <v>4356</v>
      </c>
      <c r="B68" s="9"/>
      <c r="C68" s="9" t="s">
        <v>66</v>
      </c>
      <c r="D68" s="21"/>
      <c r="E68" s="22">
        <v>160</v>
      </c>
      <c r="G68" s="21"/>
      <c r="H68" s="22"/>
      <c r="J68" s="21">
        <f t="shared" si="4"/>
        <v>0</v>
      </c>
      <c r="K68" s="10">
        <f t="shared" si="5"/>
        <v>160</v>
      </c>
    </row>
    <row r="69" spans="1:16" ht="18" x14ac:dyDescent="0.25">
      <c r="A69" s="9">
        <v>5212</v>
      </c>
      <c r="B69" s="9"/>
      <c r="C69" s="9" t="s">
        <v>67</v>
      </c>
      <c r="D69" s="21"/>
      <c r="E69" s="22">
        <v>22</v>
      </c>
      <c r="G69" s="21"/>
      <c r="H69" s="22"/>
      <c r="J69" s="21">
        <f t="shared" si="4"/>
        <v>0</v>
      </c>
      <c r="K69" s="10">
        <f t="shared" si="5"/>
        <v>22</v>
      </c>
    </row>
    <row r="70" spans="1:16" ht="18" x14ac:dyDescent="0.25">
      <c r="A70" s="11">
        <v>5213</v>
      </c>
      <c r="B70" s="11"/>
      <c r="C70" s="11" t="s">
        <v>68</v>
      </c>
      <c r="D70" s="21"/>
      <c r="E70" s="22">
        <v>50</v>
      </c>
      <c r="G70" s="21"/>
      <c r="H70" s="22"/>
      <c r="J70" s="21">
        <f t="shared" si="4"/>
        <v>0</v>
      </c>
      <c r="K70" s="10">
        <f t="shared" si="5"/>
        <v>50</v>
      </c>
    </row>
    <row r="71" spans="1:16" ht="18" x14ac:dyDescent="0.25">
      <c r="A71" s="9">
        <v>5512</v>
      </c>
      <c r="B71" s="9"/>
      <c r="C71" s="9" t="s">
        <v>69</v>
      </c>
      <c r="D71" s="23"/>
      <c r="E71" s="22">
        <v>500</v>
      </c>
      <c r="G71" s="23"/>
      <c r="H71" s="22">
        <v>90</v>
      </c>
      <c r="J71" s="21">
        <f t="shared" si="4"/>
        <v>0</v>
      </c>
      <c r="K71" s="10">
        <f t="shared" si="5"/>
        <v>590</v>
      </c>
      <c r="L71" s="88" t="s">
        <v>119</v>
      </c>
      <c r="M71" s="89"/>
      <c r="N71" s="89"/>
      <c r="O71" s="89"/>
      <c r="P71" s="89"/>
    </row>
    <row r="72" spans="1:16" ht="18" x14ac:dyDescent="0.25">
      <c r="A72" s="9">
        <v>6112</v>
      </c>
      <c r="B72" s="9"/>
      <c r="C72" s="9" t="s">
        <v>70</v>
      </c>
      <c r="D72" s="23"/>
      <c r="E72" s="10">
        <v>2200</v>
      </c>
      <c r="G72" s="23"/>
      <c r="H72" s="10"/>
      <c r="J72" s="21">
        <f t="shared" si="4"/>
        <v>0</v>
      </c>
      <c r="K72" s="10">
        <f t="shared" si="5"/>
        <v>2200</v>
      </c>
    </row>
    <row r="73" spans="1:16" ht="18" x14ac:dyDescent="0.25">
      <c r="A73" s="9">
        <v>6171</v>
      </c>
      <c r="B73" s="9"/>
      <c r="C73" s="9" t="s">
        <v>71</v>
      </c>
      <c r="D73" s="23">
        <v>9</v>
      </c>
      <c r="E73" s="10">
        <v>3200</v>
      </c>
      <c r="G73" s="23"/>
      <c r="H73" s="10"/>
      <c r="J73" s="21">
        <f t="shared" si="4"/>
        <v>9</v>
      </c>
      <c r="K73" s="10">
        <f t="shared" si="5"/>
        <v>3200</v>
      </c>
    </row>
    <row r="74" spans="1:16" ht="18" x14ac:dyDescent="0.25">
      <c r="A74" s="9">
        <v>6310</v>
      </c>
      <c r="B74" s="9"/>
      <c r="C74" s="11" t="s">
        <v>72</v>
      </c>
      <c r="D74" s="23">
        <v>2</v>
      </c>
      <c r="E74" s="22">
        <v>300</v>
      </c>
      <c r="G74" s="23"/>
      <c r="H74" s="22"/>
      <c r="J74" s="21">
        <f t="shared" si="4"/>
        <v>2</v>
      </c>
      <c r="K74" s="10">
        <f t="shared" si="5"/>
        <v>300</v>
      </c>
    </row>
    <row r="75" spans="1:16" ht="18" x14ac:dyDescent="0.25">
      <c r="A75" s="11">
        <v>6402</v>
      </c>
      <c r="B75" s="11"/>
      <c r="C75" s="11" t="s">
        <v>73</v>
      </c>
      <c r="D75" s="23"/>
      <c r="E75" s="22">
        <v>28</v>
      </c>
      <c r="G75" s="23"/>
      <c r="H75" s="22"/>
      <c r="J75" s="21">
        <f t="shared" si="4"/>
        <v>0</v>
      </c>
      <c r="K75" s="10">
        <f t="shared" si="5"/>
        <v>28</v>
      </c>
    </row>
    <row r="76" spans="1:16" ht="18" x14ac:dyDescent="0.25">
      <c r="A76" s="11">
        <v>6330</v>
      </c>
      <c r="B76" s="11"/>
      <c r="C76" s="11" t="s">
        <v>74</v>
      </c>
      <c r="D76" s="23"/>
      <c r="E76" s="22">
        <v>0</v>
      </c>
      <c r="G76" s="23"/>
      <c r="H76" s="22"/>
      <c r="J76" s="21">
        <f t="shared" si="4"/>
        <v>0</v>
      </c>
      <c r="K76" s="10">
        <f t="shared" si="5"/>
        <v>0</v>
      </c>
    </row>
    <row r="77" spans="1:16" ht="18" x14ac:dyDescent="0.25">
      <c r="A77" s="9">
        <v>6399</v>
      </c>
      <c r="B77" s="9"/>
      <c r="C77" s="11" t="s">
        <v>75</v>
      </c>
      <c r="D77" s="23"/>
      <c r="E77" s="22">
        <v>100</v>
      </c>
      <c r="G77" s="23"/>
      <c r="H77" s="22"/>
      <c r="J77" s="21">
        <f t="shared" si="4"/>
        <v>0</v>
      </c>
      <c r="K77" s="10">
        <f t="shared" si="5"/>
        <v>100</v>
      </c>
    </row>
    <row r="78" spans="1:16" ht="18" x14ac:dyDescent="0.25">
      <c r="A78" s="9">
        <v>6409</v>
      </c>
      <c r="B78" s="9"/>
      <c r="C78" s="9" t="s">
        <v>76</v>
      </c>
      <c r="D78" s="29"/>
      <c r="E78" s="10">
        <f>E117+E116+E115+E114+E113+E105+E106+E108+E110+E119+E109</f>
        <v>370</v>
      </c>
      <c r="G78" s="29"/>
      <c r="H78" s="10"/>
      <c r="J78" s="21">
        <f t="shared" si="4"/>
        <v>0</v>
      </c>
      <c r="K78" s="10">
        <f>SUM(E78,H78)</f>
        <v>370</v>
      </c>
    </row>
    <row r="79" spans="1:16" ht="18.75" thickBot="1" x14ac:dyDescent="0.3">
      <c r="A79" s="9"/>
      <c r="B79" s="9"/>
      <c r="C79" s="12" t="s">
        <v>77</v>
      </c>
      <c r="D79" s="30">
        <f>D78+D77+D76+D75+D74+D73+D72+D71+D70+D67+D65+D63+D64+D62+D61+D60+D59+D58+D57+D56+D55+D54+D53+D52+D51+D50+D49+D48+D47+D45+D44+D43+D42+D41+D40+D38+D37+D36+D35+D34+D66</f>
        <v>1962</v>
      </c>
      <c r="E79" s="31">
        <f>SUM(E34:E78)</f>
        <v>19728</v>
      </c>
      <c r="G79" s="30">
        <f>SUM(G34:G78)</f>
        <v>8</v>
      </c>
      <c r="H79" s="31">
        <f>SUM(H34:H78)</f>
        <v>1360</v>
      </c>
      <c r="J79" s="78">
        <f>SUM(J34:J78)</f>
        <v>1970</v>
      </c>
      <c r="K79" s="13">
        <f>SUM(K34:K78)</f>
        <v>21088</v>
      </c>
    </row>
    <row r="80" spans="1:16" ht="18" x14ac:dyDescent="0.25">
      <c r="A80" s="15"/>
      <c r="B80" s="15"/>
      <c r="C80" s="32"/>
      <c r="D80" s="33"/>
      <c r="E80" s="18"/>
      <c r="G80" s="33"/>
      <c r="H80" s="18"/>
      <c r="J80" s="33"/>
      <c r="K80" s="18"/>
    </row>
    <row r="81" spans="1:11" ht="18.75" x14ac:dyDescent="0.3">
      <c r="A81" s="34" t="s">
        <v>3</v>
      </c>
      <c r="B81" s="35" t="s">
        <v>4</v>
      </c>
      <c r="C81" s="36" t="s">
        <v>78</v>
      </c>
      <c r="D81" s="9" t="s">
        <v>79</v>
      </c>
      <c r="E81" s="9"/>
      <c r="G81" s="9"/>
      <c r="H81" s="9"/>
      <c r="J81" s="9"/>
      <c r="K81" s="9"/>
    </row>
    <row r="82" spans="1:11" ht="18" x14ac:dyDescent="0.25">
      <c r="A82" s="34">
        <v>3412</v>
      </c>
      <c r="B82" s="34">
        <v>6121</v>
      </c>
      <c r="C82" s="37" t="s">
        <v>80</v>
      </c>
      <c r="D82" s="9"/>
      <c r="E82" s="9">
        <v>100</v>
      </c>
      <c r="G82" s="9"/>
      <c r="H82" s="9"/>
      <c r="J82" s="9">
        <f>SUM(D82,G82)</f>
        <v>0</v>
      </c>
      <c r="K82" s="9">
        <f>SUM(E82,H82)</f>
        <v>100</v>
      </c>
    </row>
    <row r="83" spans="1:11" ht="18" x14ac:dyDescent="0.25">
      <c r="A83" s="34">
        <v>3341</v>
      </c>
      <c r="B83" s="34">
        <v>6349</v>
      </c>
      <c r="C83" s="37" t="s">
        <v>81</v>
      </c>
      <c r="D83" s="9"/>
      <c r="E83" s="9">
        <v>126</v>
      </c>
      <c r="G83" s="9"/>
      <c r="H83" s="9"/>
      <c r="J83" s="9">
        <f t="shared" ref="J83:J91" si="6">SUM(D83,G83)</f>
        <v>0</v>
      </c>
      <c r="K83" s="9">
        <f t="shared" ref="K83:K91" si="7">SUM(E83,H83)</f>
        <v>126</v>
      </c>
    </row>
    <row r="84" spans="1:11" ht="18" x14ac:dyDescent="0.25">
      <c r="A84" s="25">
        <v>2321</v>
      </c>
      <c r="B84" s="25">
        <v>6349</v>
      </c>
      <c r="C84" s="38" t="s">
        <v>82</v>
      </c>
      <c r="D84" s="9"/>
      <c r="E84" s="25">
        <v>2520</v>
      </c>
      <c r="G84" s="9"/>
      <c r="H84" s="25"/>
      <c r="J84" s="9">
        <f t="shared" si="6"/>
        <v>0</v>
      </c>
      <c r="K84" s="9">
        <f t="shared" si="7"/>
        <v>2520</v>
      </c>
    </row>
    <row r="85" spans="1:11" ht="18" x14ac:dyDescent="0.25">
      <c r="A85" s="39">
        <v>4350</v>
      </c>
      <c r="B85" s="39">
        <v>6349</v>
      </c>
      <c r="C85" s="38" t="s">
        <v>83</v>
      </c>
      <c r="D85" s="11"/>
      <c r="E85" s="39">
        <v>107</v>
      </c>
      <c r="G85" s="11"/>
      <c r="H85" s="39"/>
      <c r="J85" s="9">
        <f t="shared" si="6"/>
        <v>0</v>
      </c>
      <c r="K85" s="9">
        <f t="shared" si="7"/>
        <v>107</v>
      </c>
    </row>
    <row r="86" spans="1:11" ht="18" x14ac:dyDescent="0.25">
      <c r="A86" s="39">
        <v>3631</v>
      </c>
      <c r="B86" s="39">
        <v>6121</v>
      </c>
      <c r="C86" s="38" t="s">
        <v>84</v>
      </c>
      <c r="D86" s="11"/>
      <c r="E86" s="39">
        <v>150</v>
      </c>
      <c r="G86" s="11"/>
      <c r="H86" s="39"/>
      <c r="J86" s="9">
        <f t="shared" si="6"/>
        <v>0</v>
      </c>
      <c r="K86" s="9">
        <f t="shared" si="7"/>
        <v>150</v>
      </c>
    </row>
    <row r="87" spans="1:11" ht="18" x14ac:dyDescent="0.25">
      <c r="A87" s="39"/>
      <c r="B87" s="39"/>
      <c r="C87" s="38"/>
      <c r="D87" s="11"/>
      <c r="E87" s="39">
        <v>0</v>
      </c>
      <c r="G87" s="11"/>
      <c r="H87" s="39"/>
      <c r="J87" s="9">
        <f t="shared" si="6"/>
        <v>0</v>
      </c>
      <c r="K87" s="9">
        <f t="shared" si="7"/>
        <v>0</v>
      </c>
    </row>
    <row r="88" spans="1:11" ht="18" x14ac:dyDescent="0.25">
      <c r="A88" s="39">
        <v>2221</v>
      </c>
      <c r="B88" s="39">
        <v>6121</v>
      </c>
      <c r="C88" s="38" t="s">
        <v>85</v>
      </c>
      <c r="D88" s="11"/>
      <c r="E88" s="39">
        <v>170</v>
      </c>
      <c r="G88" s="11"/>
      <c r="H88" s="39"/>
      <c r="J88" s="9">
        <f t="shared" si="6"/>
        <v>0</v>
      </c>
      <c r="K88" s="9">
        <f t="shared" si="7"/>
        <v>170</v>
      </c>
    </row>
    <row r="89" spans="1:11" ht="18" x14ac:dyDescent="0.25">
      <c r="A89" s="39">
        <v>3631</v>
      </c>
      <c r="B89" s="39">
        <v>6121</v>
      </c>
      <c r="C89" s="38" t="s">
        <v>86</v>
      </c>
      <c r="D89" s="11"/>
      <c r="E89" s="39">
        <v>50</v>
      </c>
      <c r="G89" s="11"/>
      <c r="H89" s="39"/>
      <c r="J89" s="9">
        <f t="shared" si="6"/>
        <v>0</v>
      </c>
      <c r="K89" s="9">
        <f t="shared" si="7"/>
        <v>50</v>
      </c>
    </row>
    <row r="90" spans="1:11" ht="18" x14ac:dyDescent="0.25">
      <c r="A90" s="39">
        <v>2219</v>
      </c>
      <c r="B90" s="39">
        <v>6349</v>
      </c>
      <c r="C90" s="38" t="s">
        <v>87</v>
      </c>
      <c r="D90" s="11"/>
      <c r="E90" s="40">
        <v>38</v>
      </c>
      <c r="G90" s="11"/>
      <c r="H90" s="40"/>
      <c r="J90" s="9">
        <f t="shared" si="6"/>
        <v>0</v>
      </c>
      <c r="K90" s="9">
        <f t="shared" si="7"/>
        <v>38</v>
      </c>
    </row>
    <row r="91" spans="1:11" ht="18" x14ac:dyDescent="0.25">
      <c r="A91" s="85" t="s">
        <v>88</v>
      </c>
      <c r="B91" s="85"/>
      <c r="C91" s="85"/>
      <c r="D91" s="12"/>
      <c r="E91" s="41">
        <f>SUM(E82:E90)</f>
        <v>3261</v>
      </c>
      <c r="G91" s="12"/>
      <c r="H91" s="41"/>
      <c r="J91" s="9">
        <f t="shared" si="6"/>
        <v>0</v>
      </c>
      <c r="K91" s="12">
        <f t="shared" si="7"/>
        <v>3261</v>
      </c>
    </row>
    <row r="92" spans="1:11" ht="18" x14ac:dyDescent="0.25">
      <c r="A92" s="42"/>
      <c r="B92" s="42"/>
      <c r="C92" s="43"/>
      <c r="D92" s="1"/>
      <c r="E92" s="1"/>
      <c r="G92" s="1"/>
      <c r="H92" s="1"/>
      <c r="J92" s="1"/>
      <c r="K92" s="1"/>
    </row>
    <row r="93" spans="1:11" ht="18" x14ac:dyDescent="0.25">
      <c r="A93" s="85" t="s">
        <v>89</v>
      </c>
      <c r="B93" s="85"/>
      <c r="C93" s="85"/>
      <c r="D93" s="44">
        <f>SUM(D21,D31,D79,D97+D98)</f>
        <v>22989</v>
      </c>
      <c r="E93" s="41">
        <f>SUM(E79,E91,E98)</f>
        <v>22989</v>
      </c>
      <c r="G93" s="44">
        <f>SUM(G79,G31,G21)</f>
        <v>1360</v>
      </c>
      <c r="H93" s="41">
        <f>SUM(H21,H31,H79)</f>
        <v>1360</v>
      </c>
      <c r="J93" s="44">
        <f>SUM(J21,J31,J79,J98)</f>
        <v>24349</v>
      </c>
      <c r="K93" s="41">
        <f>SUM(K79,K91)</f>
        <v>24349</v>
      </c>
    </row>
    <row r="94" spans="1:11" x14ac:dyDescent="0.25">
      <c r="A94" s="45"/>
      <c r="B94" s="45"/>
      <c r="C94" s="45"/>
      <c r="D94" s="46"/>
      <c r="E94" s="47">
        <f>D93-E93</f>
        <v>0</v>
      </c>
      <c r="G94" s="46"/>
      <c r="H94" s="47"/>
      <c r="J94" s="46"/>
      <c r="K94" s="47"/>
    </row>
    <row r="95" spans="1:11" x14ac:dyDescent="0.25">
      <c r="A95" s="48"/>
      <c r="B95" s="48"/>
      <c r="C95" s="48"/>
      <c r="D95" s="48"/>
      <c r="E95" s="48"/>
      <c r="G95" s="48"/>
      <c r="H95" s="48"/>
      <c r="J95" s="48"/>
      <c r="K95" s="48"/>
    </row>
    <row r="96" spans="1:11" ht="18" x14ac:dyDescent="0.25">
      <c r="A96" s="34" t="s">
        <v>3</v>
      </c>
      <c r="B96" s="35" t="s">
        <v>4</v>
      </c>
      <c r="C96" s="49" t="s">
        <v>90</v>
      </c>
      <c r="D96" s="86"/>
      <c r="E96" s="86"/>
      <c r="G96" s="86"/>
      <c r="H96" s="86"/>
      <c r="J96" s="86"/>
      <c r="K96" s="86"/>
    </row>
    <row r="97" spans="1:15" ht="18" x14ac:dyDescent="0.25">
      <c r="A97" s="25"/>
      <c r="B97" s="25">
        <v>8115</v>
      </c>
      <c r="C97" s="50" t="s">
        <v>91</v>
      </c>
      <c r="D97" s="9">
        <v>0</v>
      </c>
      <c r="E97" s="9"/>
      <c r="G97" s="9"/>
      <c r="H97" s="9"/>
      <c r="J97" s="9">
        <v>0</v>
      </c>
      <c r="K97" s="9"/>
    </row>
    <row r="98" spans="1:15" ht="18" x14ac:dyDescent="0.25">
      <c r="A98" s="25"/>
      <c r="B98" s="25">
        <v>8124</v>
      </c>
      <c r="C98" s="51" t="s">
        <v>92</v>
      </c>
      <c r="D98" s="52">
        <v>-1241</v>
      </c>
      <c r="E98" s="9"/>
      <c r="G98" s="52"/>
      <c r="H98" s="9"/>
      <c r="J98" s="52">
        <v>-1241</v>
      </c>
      <c r="K98" s="9"/>
    </row>
    <row r="99" spans="1:15" ht="18" x14ac:dyDescent="0.25">
      <c r="A99" s="53"/>
      <c r="B99" s="53"/>
      <c r="C99" s="54"/>
      <c r="D99" s="1"/>
      <c r="E99" s="1"/>
      <c r="G99" s="1"/>
      <c r="H99" s="1"/>
      <c r="J99" s="1"/>
      <c r="K99" s="1"/>
    </row>
    <row r="100" spans="1:15" ht="18.75" x14ac:dyDescent="0.3">
      <c r="A100" s="55" t="s">
        <v>93</v>
      </c>
      <c r="B100" s="55" t="s">
        <v>94</v>
      </c>
      <c r="C100" s="56" t="s">
        <v>95</v>
      </c>
      <c r="D100" s="33"/>
      <c r="E100" s="18">
        <f>E105+E106+E108+E110+E113+E114+E115+E116+E117+E119+E109</f>
        <v>370</v>
      </c>
      <c r="G100" s="33"/>
      <c r="H100" s="18"/>
      <c r="J100" s="33"/>
      <c r="K100" s="18"/>
    </row>
    <row r="101" spans="1:15" ht="18" x14ac:dyDescent="0.25">
      <c r="A101" s="57">
        <v>5222</v>
      </c>
      <c r="B101" s="57">
        <v>3419</v>
      </c>
      <c r="C101" s="33" t="s">
        <v>96</v>
      </c>
      <c r="D101" s="33"/>
      <c r="E101" s="18">
        <v>71</v>
      </c>
      <c r="G101" s="80" t="s">
        <v>115</v>
      </c>
      <c r="H101" s="18"/>
      <c r="J101" s="33"/>
      <c r="K101" s="18"/>
      <c r="L101" s="87"/>
      <c r="M101" s="87"/>
      <c r="N101" s="87"/>
      <c r="O101" s="87"/>
    </row>
    <row r="102" spans="1:15" ht="18" x14ac:dyDescent="0.25">
      <c r="A102" s="57">
        <v>6322</v>
      </c>
      <c r="B102" s="57">
        <v>3419</v>
      </c>
      <c r="C102" s="33" t="s">
        <v>114</v>
      </c>
      <c r="D102" s="33"/>
      <c r="E102" s="18">
        <v>119</v>
      </c>
      <c r="G102" s="80" t="s">
        <v>116</v>
      </c>
      <c r="H102" s="79"/>
      <c r="J102" s="33"/>
      <c r="K102" s="18"/>
      <c r="L102" s="87"/>
      <c r="M102" s="87"/>
      <c r="N102" s="87"/>
      <c r="O102" s="87"/>
    </row>
    <row r="103" spans="1:15" ht="18" x14ac:dyDescent="0.25">
      <c r="A103" s="57">
        <v>5222</v>
      </c>
      <c r="B103" s="57">
        <v>5512</v>
      </c>
      <c r="C103" s="33" t="s">
        <v>97</v>
      </c>
      <c r="D103" s="33"/>
      <c r="E103" s="18">
        <v>140</v>
      </c>
      <c r="G103" s="33"/>
      <c r="H103" s="18"/>
      <c r="J103" s="33"/>
      <c r="K103" s="18"/>
    </row>
    <row r="104" spans="1:15" ht="18" x14ac:dyDescent="0.25">
      <c r="A104" s="57">
        <v>5221</v>
      </c>
      <c r="B104" s="57">
        <v>4356</v>
      </c>
      <c r="C104" s="33" t="s">
        <v>98</v>
      </c>
      <c r="D104" s="33"/>
      <c r="E104" s="18">
        <v>60</v>
      </c>
      <c r="G104" s="33"/>
      <c r="H104" s="18"/>
      <c r="J104" s="33"/>
      <c r="K104" s="18"/>
    </row>
    <row r="105" spans="1:15" ht="18" x14ac:dyDescent="0.25">
      <c r="A105" s="58">
        <v>5222</v>
      </c>
      <c r="B105" s="58">
        <v>6409</v>
      </c>
      <c r="C105" s="59" t="s">
        <v>99</v>
      </c>
      <c r="D105" s="59"/>
      <c r="E105" s="60">
        <v>15</v>
      </c>
      <c r="G105" s="59"/>
      <c r="H105" s="60"/>
      <c r="J105" s="59"/>
      <c r="K105" s="60"/>
    </row>
    <row r="106" spans="1:15" ht="18" x14ac:dyDescent="0.25">
      <c r="A106" s="58">
        <v>5222</v>
      </c>
      <c r="B106" s="58">
        <v>6409</v>
      </c>
      <c r="C106" s="59" t="s">
        <v>100</v>
      </c>
      <c r="D106" s="59"/>
      <c r="E106" s="60">
        <v>15</v>
      </c>
      <c r="G106" s="59"/>
      <c r="H106" s="60"/>
      <c r="J106" s="59"/>
      <c r="K106" s="60"/>
    </row>
    <row r="107" spans="1:15" ht="18" x14ac:dyDescent="0.25">
      <c r="A107" s="57">
        <v>5222</v>
      </c>
      <c r="B107" s="57">
        <v>3419</v>
      </c>
      <c r="C107" s="33" t="s">
        <v>101</v>
      </c>
      <c r="D107" s="33"/>
      <c r="E107" s="18">
        <v>20</v>
      </c>
      <c r="G107" s="33"/>
      <c r="H107" s="18"/>
      <c r="J107" s="33"/>
      <c r="K107" s="18"/>
    </row>
    <row r="108" spans="1:15" ht="18" x14ac:dyDescent="0.25">
      <c r="A108" s="58">
        <v>5222</v>
      </c>
      <c r="B108" s="58">
        <v>6409</v>
      </c>
      <c r="C108" s="59" t="s">
        <v>102</v>
      </c>
      <c r="D108" s="59"/>
      <c r="E108" s="60">
        <v>50</v>
      </c>
      <c r="G108" s="59"/>
      <c r="H108" s="60"/>
      <c r="J108" s="59"/>
      <c r="K108" s="60"/>
    </row>
    <row r="109" spans="1:15" ht="18" customHeight="1" x14ac:dyDescent="0.25">
      <c r="A109" s="58">
        <v>5339</v>
      </c>
      <c r="B109" s="58">
        <v>6409</v>
      </c>
      <c r="C109" s="59" t="s">
        <v>117</v>
      </c>
      <c r="D109" s="59"/>
      <c r="E109" s="60">
        <v>1</v>
      </c>
      <c r="G109" s="59"/>
      <c r="H109" s="60"/>
      <c r="J109" s="59"/>
      <c r="K109" s="60"/>
      <c r="L109" s="84"/>
      <c r="M109" s="84"/>
      <c r="N109" s="84"/>
      <c r="O109" s="84"/>
    </row>
    <row r="110" spans="1:15" ht="18" customHeight="1" x14ac:dyDescent="0.25">
      <c r="A110" s="58">
        <v>5222</v>
      </c>
      <c r="B110" s="58">
        <v>6409</v>
      </c>
      <c r="C110" s="59" t="s">
        <v>103</v>
      </c>
      <c r="D110" s="59"/>
      <c r="E110" s="60">
        <v>46</v>
      </c>
      <c r="G110" s="59"/>
      <c r="H110" s="60"/>
      <c r="J110" s="59"/>
      <c r="K110" s="60"/>
      <c r="L110" s="84"/>
      <c r="M110" s="84"/>
      <c r="N110" s="84"/>
      <c r="O110" s="84"/>
    </row>
    <row r="111" spans="1:15" ht="18" x14ac:dyDescent="0.25">
      <c r="A111" s="57"/>
      <c r="B111" s="57"/>
      <c r="C111" s="33"/>
      <c r="D111" s="33"/>
      <c r="E111" s="18"/>
      <c r="G111" s="33"/>
      <c r="H111" s="18"/>
      <c r="J111" s="33"/>
      <c r="K111" s="18"/>
    </row>
    <row r="112" spans="1:15" ht="18.75" x14ac:dyDescent="0.3">
      <c r="A112" s="61" t="s">
        <v>93</v>
      </c>
      <c r="B112" s="55" t="s">
        <v>94</v>
      </c>
      <c r="C112" s="62" t="s">
        <v>104</v>
      </c>
      <c r="D112" s="63"/>
      <c r="E112" s="63"/>
      <c r="G112" s="63"/>
      <c r="H112" s="63"/>
      <c r="J112" s="63"/>
      <c r="K112" s="63"/>
    </row>
    <row r="113" spans="1:11" ht="18" x14ac:dyDescent="0.25">
      <c r="A113" s="64">
        <v>5179</v>
      </c>
      <c r="B113" s="64">
        <v>6409</v>
      </c>
      <c r="C113" s="59" t="s">
        <v>105</v>
      </c>
      <c r="D113" s="65"/>
      <c r="E113" s="60">
        <v>6</v>
      </c>
      <c r="G113" s="65"/>
      <c r="H113" s="60"/>
      <c r="J113" s="65"/>
      <c r="K113" s="60"/>
    </row>
    <row r="114" spans="1:11" ht="18" x14ac:dyDescent="0.25">
      <c r="A114" s="64">
        <v>5179</v>
      </c>
      <c r="B114" s="59">
        <v>6409</v>
      </c>
      <c r="C114" s="66" t="s">
        <v>106</v>
      </c>
      <c r="D114" s="65"/>
      <c r="E114" s="60">
        <v>4</v>
      </c>
      <c r="G114" s="65"/>
      <c r="H114" s="60"/>
      <c r="J114" s="65"/>
      <c r="K114" s="60"/>
    </row>
    <row r="115" spans="1:11" ht="18" x14ac:dyDescent="0.25">
      <c r="A115" s="64">
        <v>5329</v>
      </c>
      <c r="B115" s="67">
        <v>6409</v>
      </c>
      <c r="C115" s="66" t="s">
        <v>107</v>
      </c>
      <c r="D115" s="65"/>
      <c r="E115" s="60">
        <v>3</v>
      </c>
      <c r="G115" s="65"/>
      <c r="H115" s="60"/>
      <c r="J115" s="65"/>
      <c r="K115" s="60"/>
    </row>
    <row r="116" spans="1:11" ht="18" x14ac:dyDescent="0.25">
      <c r="A116" s="58">
        <v>5329</v>
      </c>
      <c r="B116" s="67">
        <v>6409</v>
      </c>
      <c r="C116" s="59" t="s">
        <v>108</v>
      </c>
      <c r="D116" s="60"/>
      <c r="E116" s="60">
        <v>214</v>
      </c>
      <c r="G116" s="60"/>
      <c r="H116" s="60"/>
      <c r="J116" s="60"/>
      <c r="K116" s="60"/>
    </row>
    <row r="117" spans="1:11" ht="18" x14ac:dyDescent="0.25">
      <c r="A117" s="58">
        <v>5179</v>
      </c>
      <c r="B117" s="58">
        <v>6409</v>
      </c>
      <c r="C117" s="59" t="s">
        <v>109</v>
      </c>
      <c r="D117" s="59"/>
      <c r="E117" s="59">
        <v>1</v>
      </c>
      <c r="G117" s="59"/>
      <c r="H117" s="59"/>
      <c r="J117" s="59"/>
      <c r="K117" s="59"/>
    </row>
    <row r="118" spans="1:11" ht="18" x14ac:dyDescent="0.25">
      <c r="A118" s="18"/>
      <c r="B118" s="18"/>
      <c r="C118" s="18"/>
      <c r="D118" s="68"/>
      <c r="E118" s="18"/>
      <c r="G118" s="68"/>
      <c r="H118" s="18"/>
      <c r="J118" s="68"/>
      <c r="K118" s="18"/>
    </row>
    <row r="119" spans="1:11" ht="20.25" x14ac:dyDescent="0.3">
      <c r="A119" s="58">
        <v>5909</v>
      </c>
      <c r="B119" s="58">
        <v>6409</v>
      </c>
      <c r="C119" s="59" t="s">
        <v>110</v>
      </c>
      <c r="D119" s="2"/>
      <c r="E119" s="59">
        <v>15</v>
      </c>
      <c r="G119" s="2"/>
      <c r="H119" s="59"/>
      <c r="J119" s="2"/>
      <c r="K119" s="59"/>
    </row>
    <row r="120" spans="1:11" ht="20.25" x14ac:dyDescent="0.3">
      <c r="A120" s="69"/>
      <c r="B120" s="69"/>
      <c r="C120" s="70"/>
      <c r="D120" s="2"/>
      <c r="E120" s="2"/>
      <c r="G120" s="2"/>
      <c r="H120" s="2"/>
      <c r="J120" s="2"/>
      <c r="K120" s="2"/>
    </row>
    <row r="121" spans="1:11" ht="20.25" x14ac:dyDescent="0.3">
      <c r="A121" s="71"/>
      <c r="B121" s="72"/>
      <c r="C121" s="73" t="s">
        <v>126</v>
      </c>
      <c r="D121" s="2"/>
      <c r="E121" s="2"/>
      <c r="G121" s="2"/>
      <c r="H121" s="2"/>
      <c r="J121" s="2"/>
      <c r="K121" s="2"/>
    </row>
    <row r="122" spans="1:11" ht="20.25" x14ac:dyDescent="0.3">
      <c r="A122" s="71"/>
      <c r="B122" s="72"/>
      <c r="C122" s="73" t="s">
        <v>127</v>
      </c>
      <c r="D122" s="2"/>
      <c r="E122" s="2"/>
      <c r="G122" s="2"/>
      <c r="H122" s="2"/>
      <c r="J122" s="2"/>
      <c r="K122" s="2"/>
    </row>
    <row r="123" spans="1:11" ht="20.25" x14ac:dyDescent="0.3">
      <c r="A123" s="3"/>
      <c r="B123" s="2"/>
      <c r="C123" s="2"/>
      <c r="D123" s="2"/>
      <c r="E123" s="2"/>
      <c r="G123" s="2"/>
      <c r="H123" s="2"/>
      <c r="J123" s="2"/>
      <c r="K123" s="2"/>
    </row>
    <row r="124" spans="1:11" ht="20.25" x14ac:dyDescent="0.3">
      <c r="A124" s="2"/>
      <c r="B124" s="2"/>
      <c r="C124" s="2"/>
      <c r="D124" s="2"/>
      <c r="E124" s="2"/>
      <c r="G124" s="2"/>
      <c r="H124" s="2"/>
      <c r="J124" s="2"/>
      <c r="K124" s="2"/>
    </row>
    <row r="125" spans="1:11" ht="20.25" x14ac:dyDescent="0.3">
      <c r="A125" s="2"/>
      <c r="B125" s="2"/>
      <c r="C125" s="2"/>
      <c r="D125" s="2"/>
      <c r="E125" s="2"/>
      <c r="G125" s="2"/>
      <c r="H125" s="2"/>
      <c r="J125" s="2"/>
      <c r="K125" s="2"/>
    </row>
    <row r="126" spans="1:11" ht="20.25" x14ac:dyDescent="0.3">
      <c r="A126" s="2"/>
      <c r="B126" s="2"/>
      <c r="C126" s="2"/>
      <c r="D126" s="2"/>
      <c r="E126" s="2"/>
      <c r="G126" s="2"/>
      <c r="H126" s="2"/>
      <c r="J126" s="2"/>
      <c r="K126" s="2"/>
    </row>
    <row r="127" spans="1:11" ht="20.25" x14ac:dyDescent="0.3">
      <c r="A127" s="2"/>
      <c r="B127" s="2"/>
      <c r="C127" s="2"/>
      <c r="D127" s="2"/>
      <c r="E127" s="2"/>
      <c r="G127" s="2"/>
      <c r="H127" s="2"/>
      <c r="J127" s="2"/>
      <c r="K127" s="2"/>
    </row>
    <row r="128" spans="1:11" ht="20.25" x14ac:dyDescent="0.3">
      <c r="A128" s="2"/>
      <c r="B128" s="2"/>
      <c r="C128" s="2"/>
      <c r="D128" s="2"/>
      <c r="E128" s="2"/>
      <c r="G128" s="2"/>
      <c r="H128" s="2"/>
      <c r="J128" s="2"/>
      <c r="K128" s="2"/>
    </row>
    <row r="129" spans="1:11" ht="20.25" x14ac:dyDescent="0.3">
      <c r="A129" s="2"/>
      <c r="B129" s="2"/>
      <c r="C129" s="2"/>
      <c r="D129" s="2"/>
      <c r="E129" s="2"/>
      <c r="G129" s="2"/>
      <c r="H129" s="2"/>
      <c r="J129" s="2"/>
      <c r="K129" s="2"/>
    </row>
    <row r="130" spans="1:11" ht="20.25" x14ac:dyDescent="0.3">
      <c r="A130" s="2"/>
      <c r="B130" s="2"/>
      <c r="C130" s="2"/>
      <c r="D130" s="2"/>
      <c r="E130" s="2"/>
      <c r="G130" s="2"/>
      <c r="H130" s="2"/>
      <c r="J130" s="2"/>
      <c r="K130" s="2"/>
    </row>
    <row r="131" spans="1:11" ht="20.25" x14ac:dyDescent="0.3">
      <c r="A131" s="2"/>
      <c r="B131" s="2"/>
      <c r="C131" s="2"/>
      <c r="D131" s="2"/>
      <c r="E131" s="2"/>
      <c r="G131" s="2"/>
      <c r="H131" s="2"/>
      <c r="J131" s="2"/>
      <c r="K131" s="2"/>
    </row>
    <row r="132" spans="1:11" ht="20.25" x14ac:dyDescent="0.3">
      <c r="A132" s="2"/>
      <c r="B132" s="2"/>
      <c r="C132" s="2"/>
      <c r="D132" s="2"/>
      <c r="E132" s="2"/>
      <c r="G132" s="2"/>
      <c r="H132" s="2"/>
      <c r="J132" s="2"/>
      <c r="K132" s="2"/>
    </row>
    <row r="133" spans="1:11" ht="20.25" x14ac:dyDescent="0.3">
      <c r="A133" s="2"/>
      <c r="B133" s="2"/>
      <c r="C133" s="2" t="s">
        <v>79</v>
      </c>
      <c r="D133" s="2"/>
      <c r="E133" s="2"/>
      <c r="G133" s="2"/>
      <c r="H133" s="2"/>
      <c r="J133" s="2"/>
      <c r="K133" s="2"/>
    </row>
    <row r="134" spans="1:11" ht="20.25" x14ac:dyDescent="0.3">
      <c r="A134" s="2"/>
      <c r="B134" s="2"/>
      <c r="C134" s="2"/>
      <c r="D134" s="2"/>
      <c r="E134" s="2"/>
      <c r="G134" s="2"/>
      <c r="H134" s="2"/>
      <c r="J134" s="2"/>
      <c r="K134" s="2"/>
    </row>
    <row r="135" spans="1:11" ht="20.25" x14ac:dyDescent="0.3">
      <c r="A135" s="2"/>
      <c r="B135" s="2"/>
      <c r="C135" s="2"/>
      <c r="D135" s="2"/>
      <c r="E135" s="2"/>
      <c r="G135" s="2"/>
      <c r="H135" s="2"/>
      <c r="J135" s="2"/>
      <c r="K135" s="2"/>
    </row>
    <row r="136" spans="1:11" ht="20.25" x14ac:dyDescent="0.3">
      <c r="A136" s="2"/>
      <c r="B136" s="2"/>
      <c r="C136" s="2"/>
      <c r="D136" s="2"/>
      <c r="E136" s="2"/>
      <c r="G136" s="2"/>
      <c r="H136" s="2"/>
      <c r="J136" s="2"/>
      <c r="K136" s="2"/>
    </row>
    <row r="137" spans="1:11" ht="20.25" x14ac:dyDescent="0.3">
      <c r="A137" s="2"/>
      <c r="B137" s="2"/>
      <c r="C137" s="2"/>
      <c r="D137" s="2"/>
      <c r="E137" s="2"/>
      <c r="G137" s="2"/>
      <c r="H137" s="2"/>
      <c r="J137" s="2"/>
      <c r="K137" s="2"/>
    </row>
    <row r="138" spans="1:11" ht="20.25" x14ac:dyDescent="0.3">
      <c r="A138" s="2"/>
      <c r="B138" s="2"/>
      <c r="C138" s="2"/>
      <c r="D138" s="2"/>
      <c r="E138" s="2"/>
      <c r="G138" s="2"/>
      <c r="H138" s="2"/>
      <c r="J138" s="2"/>
      <c r="K138" s="2"/>
    </row>
    <row r="139" spans="1:11" ht="20.25" x14ac:dyDescent="0.3">
      <c r="A139" s="2"/>
      <c r="B139" s="2"/>
      <c r="C139" s="2"/>
      <c r="D139" s="2"/>
      <c r="E139" s="2"/>
      <c r="G139" s="2"/>
      <c r="H139" s="2"/>
      <c r="J139" s="2"/>
      <c r="K139" s="2"/>
    </row>
    <row r="140" spans="1:11" ht="20.25" x14ac:dyDescent="0.3">
      <c r="A140" s="2"/>
      <c r="B140" s="2"/>
      <c r="C140" s="2"/>
      <c r="D140" s="2"/>
      <c r="E140" s="2"/>
      <c r="G140" s="2"/>
      <c r="H140" s="2"/>
      <c r="J140" s="2"/>
      <c r="K140" s="2"/>
    </row>
    <row r="141" spans="1:11" ht="20.25" x14ac:dyDescent="0.3">
      <c r="A141" s="2"/>
      <c r="B141" s="2"/>
      <c r="C141" s="2"/>
      <c r="D141" s="2"/>
      <c r="E141" s="2"/>
      <c r="G141" s="2"/>
      <c r="H141" s="2"/>
      <c r="J141" s="2"/>
      <c r="K141" s="2"/>
    </row>
    <row r="142" spans="1:11" ht="20.25" x14ac:dyDescent="0.3">
      <c r="A142" s="2"/>
      <c r="B142" s="2"/>
      <c r="C142" s="2"/>
      <c r="D142" s="2"/>
      <c r="E142" s="2"/>
      <c r="G142" s="2"/>
      <c r="H142" s="2"/>
      <c r="J142" s="2"/>
      <c r="K142" s="2"/>
    </row>
    <row r="143" spans="1:11" ht="20.25" x14ac:dyDescent="0.3">
      <c r="A143" s="2"/>
      <c r="B143" s="2"/>
      <c r="C143" s="2"/>
      <c r="D143" s="2"/>
      <c r="E143" s="2"/>
      <c r="G143" s="2"/>
      <c r="H143" s="2"/>
      <c r="J143" s="2"/>
      <c r="K143" s="2"/>
    </row>
    <row r="144" spans="1:11" ht="20.25" x14ac:dyDescent="0.3">
      <c r="A144" s="2"/>
      <c r="B144" s="2"/>
      <c r="C144" s="2"/>
      <c r="D144" s="2"/>
      <c r="E144" s="2"/>
      <c r="G144" s="2"/>
      <c r="H144" s="2"/>
      <c r="J144" s="2"/>
      <c r="K144" s="2"/>
    </row>
    <row r="145" spans="1:11" ht="20.25" x14ac:dyDescent="0.3">
      <c r="A145" s="2"/>
      <c r="B145" s="2"/>
      <c r="C145" s="2"/>
      <c r="D145" s="2"/>
      <c r="E145" s="2"/>
      <c r="G145" s="2"/>
      <c r="H145" s="2"/>
      <c r="J145" s="2"/>
      <c r="K145" s="2"/>
    </row>
    <row r="146" spans="1:11" ht="20.25" x14ac:dyDescent="0.3">
      <c r="A146" s="2"/>
      <c r="B146" s="2"/>
      <c r="C146" s="2"/>
      <c r="D146" s="2"/>
      <c r="E146" s="2"/>
      <c r="G146" s="2"/>
      <c r="H146" s="2"/>
      <c r="J146" s="2"/>
      <c r="K146" s="2"/>
    </row>
    <row r="147" spans="1:11" ht="20.25" x14ac:dyDescent="0.3">
      <c r="A147" s="2"/>
      <c r="B147" s="2"/>
      <c r="C147" s="2"/>
      <c r="D147" s="2"/>
      <c r="E147" s="2"/>
      <c r="G147" s="2"/>
      <c r="H147" s="2"/>
      <c r="J147" s="2"/>
      <c r="K147" s="2"/>
    </row>
  </sheetData>
  <mergeCells count="12">
    <mergeCell ref="L28:P28"/>
    <mergeCell ref="L71:P71"/>
    <mergeCell ref="J3:K4"/>
    <mergeCell ref="J96:K96"/>
    <mergeCell ref="G3:H4"/>
    <mergeCell ref="L109:O109"/>
    <mergeCell ref="L110:O110"/>
    <mergeCell ref="A91:C91"/>
    <mergeCell ref="A93:C93"/>
    <mergeCell ref="D96:E96"/>
    <mergeCell ref="G96:H96"/>
    <mergeCell ref="L101:O102"/>
  </mergeCells>
  <pageMargins left="0.70866141732283472" right="0.70866141732283472" top="0.78740157480314965" bottom="0.78740157480314965" header="0.31496062992125984" footer="0.31496062992125984"/>
  <pageSetup paperSize="8" scale="4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Svhválený rozpočet-2019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win</cp:lastModifiedBy>
  <cp:lastPrinted>2019-04-15T07:24:06Z</cp:lastPrinted>
  <dcterms:created xsi:type="dcterms:W3CDTF">2019-03-18T06:34:29Z</dcterms:created>
  <dcterms:modified xsi:type="dcterms:W3CDTF">2019-04-15T07:26:42Z</dcterms:modified>
</cp:coreProperties>
</file>