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7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<sst xmlns="http://schemas.openxmlformats.org/spreadsheetml/2006/main" count="199" uniqueCount="146">
  <si>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</si>
  <si>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</si>
  <si>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</si>
  <si>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</si>
  <si>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</si>
  <si>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</si>
  <si>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</si>
  <si>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</si>
  <si>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</si>
  <si>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</si>
  <si>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</si>
  <si>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</si>
  <si>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</si>
  <si>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</si>
  <si>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</si>
  <si>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</si>
  <si>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</si>
  <si>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</si>
  <si>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</si>
  <si>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</si>
  <si>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</si>
  <si>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</si>
  <si>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</si>
  <si>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</si>
  <si>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</si>
  <si>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</si>
  <si>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</si>
  <si>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</si>
  <si>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</si>
  <si>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</si>
  <si>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</si>
  <si>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</si>
  <si>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</si>
  <si>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</si>
  <si>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</si>
  <si>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</si>
  <si>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</si>
  <si>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</si>
  <si>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</si>
  <si>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</si>
  <si>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</si>
  <si>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</si>
  <si>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</si>
  <si>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</si>
  <si>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</si>
  <si>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</si>
  <si>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</si>
  <si>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</si>
  <si>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</si>
  <si>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</si>
  <si>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</si>
  <si>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</si>
  <si>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</si>
  <si>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</si>
  <si>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</si>
  <si>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</si>
  <si>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</si>
  <si>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</si>
  <si>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</si>
  <si>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</si>
  <si>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</si>
  <si>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</si>
  <si>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</si>
  <si>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</si>
  <si>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</si>
  <si>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</si>
  <si>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</si>
  <si>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</si>
  <si>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</si>
  <si>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</si>
  <si>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</si>
  <si>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</si>
  <si>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</si>
  <si>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</si>
  <si>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</si>
  <si>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</si>
  <si>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</si>
  <si>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</si>
  <si>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</si>
  <si>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</si>
  <si>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</si>
  <si>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</si>
  <si>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</si>
  <si>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</si>
  <si>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</si>
  <si>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</si>
  <si>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</si>
  <si>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</si>
  <si>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</si>
  <si>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</si>
  <si>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</si>
  <si>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</si>
  <si>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</si>
  <si>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</si>
  <si>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</si>
  <si>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</si>
  <si>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</si>
  <si>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</si>
  <si>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</si>
  <si>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</si>
  <si>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</si>
  <si>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</si>
  <si>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</si>
  <si>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</si>
  <si>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</si>
  <si>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</si>
  <si>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</si>
  <si>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</si>
  <si>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</si>
  <si>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</si>
  <si>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</si>
  <si>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</si>
  <si>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</si>
  <si>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</si>
  <si>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</si>
  <si>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</si>
  <si>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</si>
  <si>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</si>
  <si>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</si>
  <si>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</si>
  <si>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</si>
  <si>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</si>
  <si>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</si>
  <si>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</si>
  <si>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</si>
  <si>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</si>
  <si>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</si>
  <si>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Veřejná finanční podpora SDH VP + OSH a okrsek</t>
  </si>
  <si>
    <t>Veřejná finanční podpora DPS Val. Polanka</t>
  </si>
  <si>
    <t>Dlouhodobé přijaté půjčené prostředky - úvěr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</si>
  <si>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</si>
  <si>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</si>
  <si>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</si>
  <si>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</si>
  <si>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Pořízení, zachování a obnova hodnot míst. kultur., národ. a histor. povědomí</t>
  </si>
  <si>
    <t>Daň z hazardních her</t>
  </si>
  <si>
    <t>Nákup mulčovače</t>
  </si>
  <si>
    <t>Výkup nemovitosti pro křižovatku I/57 a I/49</t>
  </si>
  <si>
    <t>Projektová dokumentace pro křižovatku I/57 a I/49</t>
  </si>
  <si>
    <t>Odvody za odnětí půdy ze zemědělského půdního fondu</t>
  </si>
  <si>
    <t>NIV přijaté transfery z všeobecné pokladní správy SR</t>
  </si>
  <si>
    <t>Volba prezidenta republiky</t>
  </si>
  <si>
    <t>IV přijaté transfery ze státních fondů</t>
  </si>
  <si>
    <t>Volby do Parlamentu ČR</t>
  </si>
  <si>
    <t>NIV dotace volby do PS PČR</t>
  </si>
  <si>
    <t>NIV dotace z MV - výdaje na zásah jednotky SDH a opravu techniky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</si>
</sst>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" fontId="8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tabSelected="1" zoomScale="130" zoomScaleNormal="130" zoomScalePageLayoutView="0" workbookViewId="0" topLeftCell="D88">
      <selection activeCell="AC97" sqref="AC97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1.28515625" style="0" customWidth="1"/>
    <col min="19" max="19" width="10.421875" style="0" customWidth="1"/>
    <col min="20" max="20" width="11.28125" style="0" customWidth="1"/>
    <col min="21" max="21" width="1.1484375" style="0" customWidth="1"/>
    <col min="22" max="22" width="10.421875" style="0" customWidth="1"/>
    <col min="23" max="23" width="11.28125" style="0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0.9921875" style="0" customWidth="1"/>
    <col min="28" max="28" width="10.421875" style="0" customWidth="1"/>
    <col min="29" max="29" width="11.28125" style="0" customWidth="1"/>
    <col min="30" max="30" width="0.85546875" style="0" customWidth="1"/>
  </cols>
  <sheetData>
    <row r="1" spans="1:30" ht="39" customHeight="1">
      <c r="A1" s="3"/>
      <c r="B1" s="76" t="s">
        <v>56</v>
      </c>
      <c r="C1" s="3"/>
      <c r="D1" s="3"/>
      <c r="E1" s="3"/>
      <c r="F1" s="3"/>
      <c r="G1" s="99" t="s">
        <v>80</v>
      </c>
      <c r="H1" s="100"/>
      <c r="I1" s="3"/>
      <c r="J1" s="99" t="s">
        <v>81</v>
      </c>
      <c r="K1" s="100"/>
      <c r="L1" s="3"/>
      <c r="M1" s="99" t="s">
        <v>82</v>
      </c>
      <c r="N1" s="100"/>
      <c r="O1" s="3"/>
      <c r="P1" s="99" t="s">
        <v>83</v>
      </c>
      <c r="Q1" s="100"/>
      <c r="R1" s="3"/>
      <c r="S1" s="99" t="s">
        <v>79</v>
      </c>
      <c r="T1" s="100"/>
      <c r="U1" s="3"/>
      <c r="V1" s="99" t="s">
        <v>84</v>
      </c>
      <c r="W1" s="100"/>
      <c r="X1" s="3"/>
      <c r="Y1" s="99" t="s">
        <v>89</v>
      </c>
      <c r="Z1" s="100"/>
      <c r="AA1" s="3"/>
      <c r="AB1" s="99" t="s">
        <v>85</v>
      </c>
      <c r="AC1" s="100"/>
      <c r="AD1" s="3"/>
    </row>
    <row r="2" spans="1:30" ht="20.25">
      <c r="A2" s="3"/>
      <c r="B2" s="4" t="s">
        <v>90</v>
      </c>
      <c r="C2" s="3"/>
      <c r="D2" s="5" t="s">
        <v>17</v>
      </c>
      <c r="E2" s="5" t="s">
        <v>38</v>
      </c>
      <c r="F2" s="3"/>
      <c r="G2" s="5" t="s">
        <v>17</v>
      </c>
      <c r="H2" s="5" t="s">
        <v>38</v>
      </c>
      <c r="I2" s="3"/>
      <c r="J2" s="5" t="s">
        <v>17</v>
      </c>
      <c r="K2" s="5" t="s">
        <v>38</v>
      </c>
      <c r="L2" s="3"/>
      <c r="M2" s="5" t="s">
        <v>17</v>
      </c>
      <c r="N2" s="5" t="s">
        <v>38</v>
      </c>
      <c r="O2" s="3"/>
      <c r="P2" s="5" t="s">
        <v>17</v>
      </c>
      <c r="Q2" s="5" t="s">
        <v>38</v>
      </c>
      <c r="R2" s="3"/>
      <c r="S2" s="5" t="s">
        <v>17</v>
      </c>
      <c r="T2" s="5" t="s">
        <v>38</v>
      </c>
      <c r="U2" s="3"/>
      <c r="V2" s="5" t="s">
        <v>17</v>
      </c>
      <c r="W2" s="5" t="s">
        <v>38</v>
      </c>
      <c r="X2" s="3"/>
      <c r="Y2" s="5" t="s">
        <v>17</v>
      </c>
      <c r="Z2" s="5" t="s">
        <v>38</v>
      </c>
      <c r="AA2" s="3"/>
      <c r="AB2" s="5" t="s">
        <v>17</v>
      </c>
      <c r="AC2" s="5" t="s">
        <v>38</v>
      </c>
      <c r="AD2" s="3"/>
    </row>
    <row r="3" spans="1:30" ht="20.25">
      <c r="A3" s="86" t="s">
        <v>36</v>
      </c>
      <c r="B3" s="87" t="s">
        <v>35</v>
      </c>
      <c r="C3" s="6" t="s">
        <v>37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29" s="62" customFormat="1" ht="20.25">
      <c r="A4" s="60"/>
      <c r="B4" s="60">
        <v>1111</v>
      </c>
      <c r="C4" s="60" t="s">
        <v>91</v>
      </c>
      <c r="D4" s="61">
        <v>3750</v>
      </c>
      <c r="E4" s="60"/>
      <c r="G4" s="78"/>
      <c r="H4" s="78"/>
      <c r="J4" s="78"/>
      <c r="K4" s="78"/>
      <c r="M4" s="78"/>
      <c r="N4" s="78"/>
      <c r="P4" s="78"/>
      <c r="Q4" s="78"/>
      <c r="S4" s="78">
        <v>200</v>
      </c>
      <c r="T4" s="78"/>
      <c r="V4" s="78"/>
      <c r="W4" s="78"/>
      <c r="Y4" s="78">
        <v>0</v>
      </c>
      <c r="Z4" s="78"/>
      <c r="AB4" s="5">
        <f>SUM(D4,G4,J4,M4,P4,S4,V4,Y4)</f>
        <v>3950</v>
      </c>
      <c r="AC4" s="78"/>
    </row>
    <row r="5" spans="1:29" s="62" customFormat="1" ht="20.25">
      <c r="A5" s="60"/>
      <c r="B5" s="60">
        <v>1112</v>
      </c>
      <c r="C5" s="60" t="s">
        <v>92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>
        <v>0</v>
      </c>
      <c r="Z5" s="78"/>
      <c r="AB5" s="5">
        <f aca="true" t="shared" si="0" ref="AB5:AB18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93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>
        <v>0</v>
      </c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94</v>
      </c>
      <c r="D7" s="61">
        <v>4100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>
        <v>0</v>
      </c>
      <c r="Z7" s="60"/>
      <c r="AB7" s="5">
        <f t="shared" si="0"/>
        <v>4100</v>
      </c>
      <c r="AC7" s="60"/>
    </row>
    <row r="8" spans="1:29" s="62" customFormat="1" ht="20.25">
      <c r="A8" s="60"/>
      <c r="B8" s="60">
        <v>1211</v>
      </c>
      <c r="C8" s="60" t="s">
        <v>95</v>
      </c>
      <c r="D8" s="61">
        <v>7850</v>
      </c>
      <c r="E8" s="60"/>
      <c r="G8" s="60"/>
      <c r="H8" s="60"/>
      <c r="J8" s="60"/>
      <c r="K8" s="60"/>
      <c r="M8" s="60">
        <v>304</v>
      </c>
      <c r="N8" s="60"/>
      <c r="P8" s="60"/>
      <c r="Q8" s="60"/>
      <c r="S8" s="60">
        <v>100</v>
      </c>
      <c r="T8" s="60"/>
      <c r="V8" s="60"/>
      <c r="W8" s="60"/>
      <c r="Y8" s="60">
        <v>0</v>
      </c>
      <c r="Z8" s="60"/>
      <c r="AB8" s="5">
        <f t="shared" si="0"/>
        <v>8254</v>
      </c>
      <c r="AC8" s="60"/>
    </row>
    <row r="9" spans="1:29" s="62" customFormat="1" ht="19.5" customHeight="1">
      <c r="A9" s="60"/>
      <c r="B9" s="60">
        <v>1334</v>
      </c>
      <c r="C9" s="60" t="s">
        <v>139</v>
      </c>
      <c r="D9" s="60"/>
      <c r="E9" s="60"/>
      <c r="G9" s="60"/>
      <c r="H9" s="60"/>
      <c r="J9" s="60"/>
      <c r="K9" s="60"/>
      <c r="M9" s="60"/>
      <c r="N9" s="60"/>
      <c r="P9" s="60">
        <v>2</v>
      </c>
      <c r="Q9" s="60"/>
      <c r="S9" s="60"/>
      <c r="T9" s="60"/>
      <c r="V9" s="60"/>
      <c r="W9" s="60"/>
      <c r="Y9" s="60">
        <v>0</v>
      </c>
      <c r="Z9" s="60"/>
      <c r="AB9" s="5">
        <f>SUM(D9,G9,J9,M9,P9,S9,V9,Y9)</f>
        <v>2</v>
      </c>
      <c r="AC9" s="60"/>
    </row>
    <row r="10" spans="1:29" s="62" customFormat="1" ht="19.5" customHeight="1">
      <c r="A10" s="60"/>
      <c r="B10" s="60">
        <v>1340</v>
      </c>
      <c r="C10" s="60" t="s">
        <v>96</v>
      </c>
      <c r="D10" s="60">
        <v>560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>
        <v>0</v>
      </c>
      <c r="Z10" s="60"/>
      <c r="AB10" s="5">
        <f t="shared" si="0"/>
        <v>560</v>
      </c>
      <c r="AC10" s="60"/>
    </row>
    <row r="11" spans="1:29" s="62" customFormat="1" ht="20.25">
      <c r="A11" s="60"/>
      <c r="B11" s="60">
        <v>1341</v>
      </c>
      <c r="C11" s="60" t="s">
        <v>18</v>
      </c>
      <c r="D11" s="60">
        <v>31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5">
        <f t="shared" si="0"/>
        <v>31</v>
      </c>
      <c r="AC11" s="60"/>
    </row>
    <row r="12" spans="1:29" s="62" customFormat="1" ht="20.25">
      <c r="A12" s="60"/>
      <c r="B12" s="63">
        <v>1343</v>
      </c>
      <c r="C12" s="63" t="s">
        <v>19</v>
      </c>
      <c r="D12" s="60">
        <v>30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5">
        <f t="shared" si="0"/>
        <v>30</v>
      </c>
      <c r="AC12" s="60"/>
    </row>
    <row r="13" spans="1:29" s="62" customFormat="1" ht="20.25">
      <c r="A13" s="60"/>
      <c r="B13" s="60">
        <v>1344</v>
      </c>
      <c r="C13" s="63" t="s">
        <v>20</v>
      </c>
      <c r="D13" s="60">
        <v>1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5">
        <f t="shared" si="0"/>
        <v>1</v>
      </c>
      <c r="AC13" s="60"/>
    </row>
    <row r="14" spans="1:29" s="62" customFormat="1" ht="20.25">
      <c r="A14" s="60"/>
      <c r="B14" s="60">
        <v>1361</v>
      </c>
      <c r="C14" s="60" t="s">
        <v>21</v>
      </c>
      <c r="D14" s="60">
        <v>22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>
        <v>0</v>
      </c>
      <c r="Z14" s="60"/>
      <c r="AB14" s="5">
        <f t="shared" si="0"/>
        <v>22</v>
      </c>
      <c r="AC14" s="60"/>
    </row>
    <row r="15" spans="1:29" s="62" customFormat="1" ht="20.25">
      <c r="A15" s="60"/>
      <c r="B15" s="60">
        <v>1381</v>
      </c>
      <c r="C15" s="60" t="s">
        <v>135</v>
      </c>
      <c r="D15" s="60"/>
      <c r="E15" s="60"/>
      <c r="G15" s="60"/>
      <c r="H15" s="60"/>
      <c r="J15" s="60"/>
      <c r="K15" s="60"/>
      <c r="M15" s="60">
        <v>27</v>
      </c>
      <c r="N15" s="60"/>
      <c r="P15" s="60"/>
      <c r="Q15" s="60"/>
      <c r="S15" s="60">
        <v>24</v>
      </c>
      <c r="T15" s="60"/>
      <c r="V15" s="60"/>
      <c r="W15" s="60"/>
      <c r="Y15" s="60">
        <v>0</v>
      </c>
      <c r="Z15" s="60"/>
      <c r="AB15" s="5">
        <f>SUM(D15,G15,J15,M15,P15,S15,V15,Y15)</f>
        <v>51</v>
      </c>
      <c r="AC15" s="60"/>
    </row>
    <row r="16" spans="1:29" s="62" customFormat="1" ht="20.25">
      <c r="A16" s="60"/>
      <c r="B16" s="60">
        <v>1382</v>
      </c>
      <c r="C16" s="60" t="s">
        <v>112</v>
      </c>
      <c r="D16" s="60">
        <v>0</v>
      </c>
      <c r="E16" s="60"/>
      <c r="G16" s="60">
        <v>25</v>
      </c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>
        <v>0</v>
      </c>
      <c r="Z16" s="60"/>
      <c r="AB16" s="5">
        <f>SUM(D16,G16,J16,M16,P16,S16,V16,Y16)</f>
        <v>25</v>
      </c>
      <c r="AC16" s="60"/>
    </row>
    <row r="17" spans="1:29" s="62" customFormat="1" ht="20.25">
      <c r="A17" s="60"/>
      <c r="B17" s="60">
        <v>1383</v>
      </c>
      <c r="C17" s="60" t="s">
        <v>132</v>
      </c>
      <c r="D17" s="60">
        <v>0</v>
      </c>
      <c r="E17" s="60"/>
      <c r="G17" s="60">
        <v>3</v>
      </c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>
        <v>0</v>
      </c>
      <c r="Z17" s="60"/>
      <c r="AB17" s="5">
        <f>SUM(D17,G17,J17,M17,P17,S17,V17,Y17)</f>
        <v>3</v>
      </c>
      <c r="AC17" s="60"/>
    </row>
    <row r="18" spans="1:29" s="62" customFormat="1" ht="20.25">
      <c r="A18" s="60"/>
      <c r="B18" s="60">
        <v>1511</v>
      </c>
      <c r="C18" s="60" t="s">
        <v>22</v>
      </c>
      <c r="D18" s="60">
        <v>843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>
        <v>0</v>
      </c>
      <c r="Z18" s="60"/>
      <c r="AB18" s="5">
        <f t="shared" si="0"/>
        <v>843</v>
      </c>
      <c r="AC18" s="60"/>
    </row>
    <row r="19" spans="1:30" ht="20.25">
      <c r="A19" s="11"/>
      <c r="B19" s="11"/>
      <c r="C19" s="10" t="s">
        <v>23</v>
      </c>
      <c r="D19" s="14">
        <f>SUM(D4:D18)</f>
        <v>17876</v>
      </c>
      <c r="E19" s="11"/>
      <c r="F19" s="12"/>
      <c r="G19" s="61">
        <f>SUM(G4:G18)</f>
        <v>28</v>
      </c>
      <c r="H19" s="60"/>
      <c r="I19" s="12"/>
      <c r="J19" s="61">
        <v>0</v>
      </c>
      <c r="K19" s="60"/>
      <c r="L19" s="12"/>
      <c r="M19" s="61">
        <f>SUM(M4:M18)</f>
        <v>331</v>
      </c>
      <c r="N19" s="60"/>
      <c r="O19" s="12"/>
      <c r="P19" s="61">
        <f>SUM(P4:P18)</f>
        <v>2</v>
      </c>
      <c r="Q19" s="60"/>
      <c r="R19" s="12"/>
      <c r="S19" s="61">
        <f>SUM(S4:S18)</f>
        <v>324</v>
      </c>
      <c r="T19" s="60"/>
      <c r="U19" s="12"/>
      <c r="V19" s="61">
        <f>SUM(V4:V18)</f>
        <v>0</v>
      </c>
      <c r="W19" s="60"/>
      <c r="X19" s="12"/>
      <c r="Y19" s="60"/>
      <c r="Z19" s="60"/>
      <c r="AA19" s="12"/>
      <c r="AB19" s="5">
        <f>SUM(D19,G19,J19,M19,P19,S19,V19)</f>
        <v>18561</v>
      </c>
      <c r="AC19" s="60"/>
      <c r="AD19" s="12"/>
    </row>
    <row r="20" spans="1:31" s="62" customFormat="1" ht="20.25">
      <c r="A20" s="60"/>
      <c r="B20" s="63">
        <v>4111</v>
      </c>
      <c r="C20" s="63" t="s">
        <v>140</v>
      </c>
      <c r="D20" s="60"/>
      <c r="E20" s="60"/>
      <c r="G20" s="60"/>
      <c r="H20" s="60"/>
      <c r="J20" s="60"/>
      <c r="K20" s="60"/>
      <c r="M20" s="60"/>
      <c r="N20" s="60"/>
      <c r="P20" s="60"/>
      <c r="Q20" s="60"/>
      <c r="S20" s="60">
        <v>30</v>
      </c>
      <c r="T20" s="60"/>
      <c r="V20" s="60">
        <v>25</v>
      </c>
      <c r="W20" s="60"/>
      <c r="Y20" s="60"/>
      <c r="Z20" s="60"/>
      <c r="AB20" s="78">
        <f>SUM(D20,G20,J20,M20,P20,S20,V20)</f>
        <v>55</v>
      </c>
      <c r="AC20" s="60"/>
      <c r="AE20" s="62" t="s">
        <v>144</v>
      </c>
    </row>
    <row r="21" spans="1:29" s="62" customFormat="1" ht="20.25">
      <c r="A21" s="60"/>
      <c r="B21" s="63">
        <v>4112</v>
      </c>
      <c r="C21" s="63" t="s">
        <v>29</v>
      </c>
      <c r="D21" s="60">
        <v>619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78">
        <f>SUM(D21,G21,J21,M21,P21,S21,V21)</f>
        <v>619</v>
      </c>
      <c r="AC21" s="60"/>
    </row>
    <row r="22" spans="1:35" s="62" customFormat="1" ht="20.25" customHeight="1">
      <c r="A22" s="60"/>
      <c r="B22" s="63">
        <v>4116</v>
      </c>
      <c r="C22" s="63" t="s">
        <v>130</v>
      </c>
      <c r="D22" s="60">
        <v>0</v>
      </c>
      <c r="E22" s="60"/>
      <c r="G22" s="60">
        <v>315</v>
      </c>
      <c r="H22" s="60"/>
      <c r="J22" s="60"/>
      <c r="K22" s="60"/>
      <c r="M22" s="60">
        <v>-75</v>
      </c>
      <c r="N22" s="60"/>
      <c r="P22" s="60"/>
      <c r="Q22" s="60"/>
      <c r="S22" s="60"/>
      <c r="T22" s="60"/>
      <c r="V22" s="60">
        <v>73</v>
      </c>
      <c r="W22" s="60"/>
      <c r="Y22" s="60"/>
      <c r="Z22" s="60"/>
      <c r="AB22" s="78">
        <f>SUM(D22,G22,J22,M22,P22,S22,V22)</f>
        <v>313</v>
      </c>
      <c r="AC22" s="60"/>
      <c r="AE22" s="97" t="s">
        <v>145</v>
      </c>
      <c r="AF22" s="97"/>
      <c r="AG22" s="97"/>
      <c r="AH22" s="97"/>
      <c r="AI22" s="97"/>
    </row>
    <row r="23" spans="1:35" s="62" customFormat="1" ht="20.25" customHeight="1" hidden="1">
      <c r="A23" s="60"/>
      <c r="B23" s="63">
        <v>4121</v>
      </c>
      <c r="C23" s="63" t="s">
        <v>26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aca="true" t="shared" si="1" ref="AB23:AB28">SUM(D23,G23,J23,M23,P23,S23,V23)</f>
        <v>0</v>
      </c>
      <c r="AC23" s="60"/>
      <c r="AE23" s="97"/>
      <c r="AF23" s="97"/>
      <c r="AG23" s="97"/>
      <c r="AH23" s="97"/>
      <c r="AI23" s="97"/>
    </row>
    <row r="24" spans="1:35" s="62" customFormat="1" ht="20.25" customHeight="1" hidden="1">
      <c r="A24" s="60"/>
      <c r="B24" s="63">
        <v>4122</v>
      </c>
      <c r="C24" s="63" t="s">
        <v>27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  <c r="AE24" s="97"/>
      <c r="AF24" s="97"/>
      <c r="AG24" s="97"/>
      <c r="AH24" s="97"/>
      <c r="AI24" s="97"/>
    </row>
    <row r="25" spans="1:35" s="62" customFormat="1" ht="20.25" customHeight="1" hidden="1">
      <c r="A25" s="60"/>
      <c r="B25" s="63">
        <v>4122</v>
      </c>
      <c r="C25" s="63" t="s">
        <v>34</v>
      </c>
      <c r="D25" s="60">
        <v>0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78">
        <f t="shared" si="1"/>
        <v>0</v>
      </c>
      <c r="AC25" s="60"/>
      <c r="AE25" s="97"/>
      <c r="AF25" s="97"/>
      <c r="AG25" s="97"/>
      <c r="AH25" s="97"/>
      <c r="AI25" s="97"/>
    </row>
    <row r="26" spans="1:35" s="62" customFormat="1" ht="20.25" customHeight="1" hidden="1">
      <c r="A26" s="60"/>
      <c r="B26" s="63">
        <v>4134</v>
      </c>
      <c r="C26" s="63" t="s">
        <v>28</v>
      </c>
      <c r="D26" s="60">
        <v>0</v>
      </c>
      <c r="E26" s="60"/>
      <c r="G26" s="60"/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78">
        <f t="shared" si="1"/>
        <v>0</v>
      </c>
      <c r="AC26" s="60"/>
      <c r="AE26" s="97"/>
      <c r="AF26" s="97"/>
      <c r="AG26" s="97"/>
      <c r="AH26" s="97"/>
      <c r="AI26" s="97"/>
    </row>
    <row r="27" spans="1:35" s="62" customFormat="1" ht="20.25">
      <c r="A27" s="60"/>
      <c r="B27" s="63">
        <v>4213</v>
      </c>
      <c r="C27" s="63" t="s">
        <v>142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>
        <v>1601</v>
      </c>
      <c r="T27" s="60"/>
      <c r="V27" s="60"/>
      <c r="W27" s="60"/>
      <c r="Y27" s="60"/>
      <c r="Z27" s="60"/>
      <c r="AB27" s="78">
        <f t="shared" si="1"/>
        <v>1601</v>
      </c>
      <c r="AC27" s="60"/>
      <c r="AE27" s="97"/>
      <c r="AF27" s="97"/>
      <c r="AG27" s="97"/>
      <c r="AH27" s="97"/>
      <c r="AI27" s="97"/>
    </row>
    <row r="28" spans="1:30" ht="20.25">
      <c r="A28" s="11"/>
      <c r="B28" s="13"/>
      <c r="C28" s="15" t="s">
        <v>25</v>
      </c>
      <c r="D28" s="14">
        <f>SUM(D21:D27)</f>
        <v>619</v>
      </c>
      <c r="E28" s="11"/>
      <c r="F28" s="12"/>
      <c r="G28" s="61">
        <f>SUM(G22:G22)</f>
        <v>315</v>
      </c>
      <c r="H28" s="60"/>
      <c r="I28" s="12"/>
      <c r="J28" s="61">
        <v>0</v>
      </c>
      <c r="K28" s="60"/>
      <c r="L28" s="12"/>
      <c r="M28" s="61">
        <f>SUM(M20:M27)</f>
        <v>-75</v>
      </c>
      <c r="N28" s="60"/>
      <c r="O28" s="12"/>
      <c r="P28" s="60">
        <f>SUM(P20:P27)</f>
        <v>0</v>
      </c>
      <c r="Q28" s="60"/>
      <c r="R28" s="12"/>
      <c r="S28" s="61">
        <f>SUM(S20:S27)</f>
        <v>1631</v>
      </c>
      <c r="T28" s="60"/>
      <c r="U28" s="12"/>
      <c r="V28" s="61">
        <f>SUM(V20:V27)</f>
        <v>98</v>
      </c>
      <c r="W28" s="60"/>
      <c r="X28" s="12"/>
      <c r="Y28" s="60">
        <f>SUM(Y4:Y22)</f>
        <v>0</v>
      </c>
      <c r="Z28" s="60"/>
      <c r="AA28" s="12"/>
      <c r="AB28" s="5">
        <f t="shared" si="1"/>
        <v>2588</v>
      </c>
      <c r="AC28" s="60"/>
      <c r="AD28" s="12"/>
    </row>
    <row r="29" spans="1:30" ht="15.75" customHeight="1">
      <c r="A29" s="50"/>
      <c r="B29" s="51"/>
      <c r="C29" s="52"/>
      <c r="D29" s="53"/>
      <c r="E29" s="50"/>
      <c r="F29" s="12"/>
      <c r="G29" s="62"/>
      <c r="H29" s="62"/>
      <c r="I29" s="12"/>
      <c r="J29" s="62"/>
      <c r="K29" s="62"/>
      <c r="L29" s="12"/>
      <c r="M29" s="62"/>
      <c r="N29" s="62"/>
      <c r="O29" s="12"/>
      <c r="P29" s="62"/>
      <c r="Q29" s="62"/>
      <c r="R29" s="12"/>
      <c r="S29" s="62"/>
      <c r="T29" s="62"/>
      <c r="U29" s="12"/>
      <c r="V29" s="62"/>
      <c r="W29" s="62"/>
      <c r="X29" s="12"/>
      <c r="Y29" s="62"/>
      <c r="Z29" s="62"/>
      <c r="AA29" s="12"/>
      <c r="AB29" s="82"/>
      <c r="AC29" s="62"/>
      <c r="AD29" s="12"/>
    </row>
    <row r="30" spans="1:30" ht="20.25">
      <c r="A30" s="11"/>
      <c r="B30" s="13"/>
      <c r="C30" s="15" t="s">
        <v>45</v>
      </c>
      <c r="D30" s="14"/>
      <c r="E30" s="10"/>
      <c r="F30" s="12"/>
      <c r="G30" s="60"/>
      <c r="H30" s="60"/>
      <c r="I30" s="12"/>
      <c r="J30" s="60"/>
      <c r="K30" s="60"/>
      <c r="L30" s="12"/>
      <c r="M30" s="60"/>
      <c r="N30" s="60"/>
      <c r="O30" s="12"/>
      <c r="P30" s="60"/>
      <c r="Q30" s="60"/>
      <c r="R30" s="12"/>
      <c r="S30" s="60"/>
      <c r="T30" s="60"/>
      <c r="U30" s="12"/>
      <c r="V30" s="60"/>
      <c r="W30" s="60"/>
      <c r="X30" s="12"/>
      <c r="Y30" s="60"/>
      <c r="Z30" s="60"/>
      <c r="AA30" s="12"/>
      <c r="AB30" s="78"/>
      <c r="AC30" s="78"/>
      <c r="AD30" s="12"/>
    </row>
    <row r="31" spans="1:29" s="62" customFormat="1" ht="20.25">
      <c r="A31" s="60">
        <v>1032</v>
      </c>
      <c r="B31" s="60"/>
      <c r="C31" s="60" t="s">
        <v>97</v>
      </c>
      <c r="D31" s="63">
        <v>500</v>
      </c>
      <c r="E31" s="63">
        <v>500</v>
      </c>
      <c r="F31" s="64"/>
      <c r="G31" s="11"/>
      <c r="H31" s="11"/>
      <c r="J31" s="11"/>
      <c r="K31" s="11"/>
      <c r="M31" s="11"/>
      <c r="N31" s="11"/>
      <c r="P31" s="11"/>
      <c r="Q31" s="11"/>
      <c r="S31" s="11">
        <v>50</v>
      </c>
      <c r="T31" s="11">
        <v>50</v>
      </c>
      <c r="V31" s="11"/>
      <c r="W31" s="11"/>
      <c r="Y31" s="11">
        <v>0</v>
      </c>
      <c r="Z31" s="11">
        <v>0</v>
      </c>
      <c r="AB31" s="78">
        <f>SUM(D31,G31,J31,M31,P31,S31,V31,Y31)</f>
        <v>550</v>
      </c>
      <c r="AC31" s="78">
        <f>SUM(E31,H31,K31,N31,Q31,T31,W31,Z31)</f>
        <v>550</v>
      </c>
    </row>
    <row r="32" spans="1:29" s="62" customFormat="1" ht="20.25">
      <c r="A32" s="60">
        <v>2212</v>
      </c>
      <c r="B32" s="60"/>
      <c r="C32" s="60" t="s">
        <v>98</v>
      </c>
      <c r="D32" s="60">
        <v>3</v>
      </c>
      <c r="E32" s="60">
        <v>900</v>
      </c>
      <c r="F32" s="66"/>
      <c r="G32" s="11"/>
      <c r="H32" s="11">
        <v>-414</v>
      </c>
      <c r="J32" s="11"/>
      <c r="K32" s="11">
        <v>242</v>
      </c>
      <c r="M32" s="11"/>
      <c r="N32" s="11"/>
      <c r="P32" s="11"/>
      <c r="Q32" s="11"/>
      <c r="S32" s="11"/>
      <c r="T32" s="11">
        <v>200</v>
      </c>
      <c r="V32" s="11"/>
      <c r="W32" s="11"/>
      <c r="Y32" s="11"/>
      <c r="Z32" s="11"/>
      <c r="AB32" s="78">
        <f aca="true" t="shared" si="2" ref="AB32:AB76">SUM(D32,G32,J32,M32,P32,S32,V32,Y32)</f>
        <v>3</v>
      </c>
      <c r="AC32" s="78">
        <f aca="true" t="shared" si="3" ref="AC32:AC76">SUM(E32,H32,K32,N32,Q32,T32,W32,Z32)</f>
        <v>928</v>
      </c>
    </row>
    <row r="33" spans="1:29" s="62" customFormat="1" ht="20.25">
      <c r="A33" s="60">
        <v>2219</v>
      </c>
      <c r="B33" s="60"/>
      <c r="C33" s="60" t="s">
        <v>7</v>
      </c>
      <c r="D33" s="63"/>
      <c r="E33" s="63">
        <v>20</v>
      </c>
      <c r="F33" s="64"/>
      <c r="G33" s="63"/>
      <c r="H33" s="63">
        <v>414</v>
      </c>
      <c r="J33" s="63"/>
      <c r="K33" s="63"/>
      <c r="M33" s="63"/>
      <c r="N33" s="63"/>
      <c r="P33" s="63"/>
      <c r="Q33" s="63"/>
      <c r="S33" s="63"/>
      <c r="T33" s="63"/>
      <c r="V33" s="63"/>
      <c r="W33" s="63"/>
      <c r="Y33" s="63"/>
      <c r="Z33" s="63"/>
      <c r="AB33" s="78">
        <f t="shared" si="2"/>
        <v>0</v>
      </c>
      <c r="AC33" s="78">
        <f t="shared" si="3"/>
        <v>434</v>
      </c>
    </row>
    <row r="34" spans="1:29" s="62" customFormat="1" ht="20.25">
      <c r="A34" s="60">
        <v>2221</v>
      </c>
      <c r="B34" s="60"/>
      <c r="C34" s="60" t="s">
        <v>99</v>
      </c>
      <c r="D34" s="63"/>
      <c r="E34" s="63">
        <v>140</v>
      </c>
      <c r="F34" s="64"/>
      <c r="G34" s="63"/>
      <c r="H34" s="63">
        <v>-122</v>
      </c>
      <c r="J34" s="63"/>
      <c r="K34" s="63"/>
      <c r="M34" s="63"/>
      <c r="N34" s="63"/>
      <c r="P34" s="63"/>
      <c r="Q34" s="63"/>
      <c r="S34" s="63"/>
      <c r="T34" s="63"/>
      <c r="V34" s="63"/>
      <c r="W34" s="63"/>
      <c r="Y34" s="63"/>
      <c r="Z34" s="63"/>
      <c r="AB34" s="78">
        <f t="shared" si="2"/>
        <v>0</v>
      </c>
      <c r="AC34" s="78">
        <f t="shared" si="3"/>
        <v>18</v>
      </c>
    </row>
    <row r="35" spans="1:29" s="62" customFormat="1" ht="20.25">
      <c r="A35" s="60">
        <v>2229</v>
      </c>
      <c r="B35" s="60"/>
      <c r="C35" s="60" t="s">
        <v>8</v>
      </c>
      <c r="D35" s="63"/>
      <c r="E35" s="63">
        <v>10</v>
      </c>
      <c r="F35" s="64"/>
      <c r="G35" s="60"/>
      <c r="H35" s="60">
        <v>5</v>
      </c>
      <c r="J35" s="60"/>
      <c r="K35" s="60"/>
      <c r="M35" s="60"/>
      <c r="N35" s="60"/>
      <c r="P35" s="60"/>
      <c r="Q35" s="60"/>
      <c r="S35" s="60"/>
      <c r="T35" s="60"/>
      <c r="V35" s="60"/>
      <c r="W35" s="60"/>
      <c r="Y35" s="60"/>
      <c r="Z35" s="60"/>
      <c r="AB35" s="78">
        <f t="shared" si="2"/>
        <v>0</v>
      </c>
      <c r="AC35" s="78">
        <f t="shared" si="3"/>
        <v>15</v>
      </c>
    </row>
    <row r="36" spans="1:29" s="62" customFormat="1" ht="20.25">
      <c r="A36" s="60">
        <v>2292</v>
      </c>
      <c r="B36" s="60"/>
      <c r="C36" s="60" t="s">
        <v>131</v>
      </c>
      <c r="D36" s="63"/>
      <c r="E36" s="63"/>
      <c r="F36" s="64"/>
      <c r="G36" s="60"/>
      <c r="H36" s="60">
        <v>141</v>
      </c>
      <c r="J36" s="60"/>
      <c r="K36" s="60"/>
      <c r="M36" s="60"/>
      <c r="N36" s="60"/>
      <c r="P36" s="60"/>
      <c r="Q36" s="60"/>
      <c r="S36" s="60"/>
      <c r="T36" s="60"/>
      <c r="V36" s="60"/>
      <c r="W36" s="60"/>
      <c r="Y36" s="60"/>
      <c r="Z36" s="60"/>
      <c r="AB36" s="78">
        <f>SUM(D36,G36,J36,M36,P36,S36,V36,Y36)</f>
        <v>0</v>
      </c>
      <c r="AC36" s="78">
        <f>SUM(E36,H36,K36,N36,Q36,T36,W36,Z36)</f>
        <v>141</v>
      </c>
    </row>
    <row r="37" spans="1:29" s="62" customFormat="1" ht="20.25">
      <c r="A37" s="60">
        <v>2321</v>
      </c>
      <c r="B37" s="60"/>
      <c r="C37" s="60" t="s">
        <v>100</v>
      </c>
      <c r="D37" s="63"/>
      <c r="E37" s="63">
        <v>150</v>
      </c>
      <c r="F37" s="64"/>
      <c r="G37" s="63"/>
      <c r="H37" s="63"/>
      <c r="J37" s="63"/>
      <c r="K37" s="63">
        <v>0</v>
      </c>
      <c r="M37" s="63"/>
      <c r="N37" s="63"/>
      <c r="P37" s="63"/>
      <c r="Q37" s="63"/>
      <c r="S37" s="63"/>
      <c r="T37" s="63">
        <v>351</v>
      </c>
      <c r="V37" s="63"/>
      <c r="W37" s="63"/>
      <c r="Y37" s="63"/>
      <c r="Z37" s="63"/>
      <c r="AB37" s="78">
        <f t="shared" si="2"/>
        <v>0</v>
      </c>
      <c r="AC37" s="78">
        <f t="shared" si="3"/>
        <v>501</v>
      </c>
    </row>
    <row r="38" spans="1:29" s="62" customFormat="1" ht="20.25">
      <c r="A38" s="60">
        <v>2333</v>
      </c>
      <c r="B38" s="60"/>
      <c r="C38" s="60" t="s">
        <v>9</v>
      </c>
      <c r="D38" s="63"/>
      <c r="E38" s="63">
        <v>10</v>
      </c>
      <c r="F38" s="64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78">
        <f t="shared" si="2"/>
        <v>0</v>
      </c>
      <c r="AC38" s="78">
        <f t="shared" si="3"/>
        <v>10</v>
      </c>
    </row>
    <row r="39" spans="1:29" s="62" customFormat="1" ht="19.5" customHeight="1">
      <c r="A39" s="60">
        <v>3111</v>
      </c>
      <c r="B39" s="60"/>
      <c r="C39" s="60" t="s">
        <v>101</v>
      </c>
      <c r="D39" s="60">
        <v>1</v>
      </c>
      <c r="E39" s="63">
        <v>350</v>
      </c>
      <c r="F39" s="66"/>
      <c r="G39" s="63"/>
      <c r="H39" s="63"/>
      <c r="J39" s="63"/>
      <c r="K39" s="63"/>
      <c r="M39" s="63"/>
      <c r="N39" s="63"/>
      <c r="P39" s="63"/>
      <c r="Q39" s="63"/>
      <c r="S39" s="63"/>
      <c r="T39" s="63"/>
      <c r="V39" s="63"/>
      <c r="W39" s="63"/>
      <c r="Y39" s="63"/>
      <c r="Z39" s="63"/>
      <c r="AB39" s="78">
        <f t="shared" si="2"/>
        <v>1</v>
      </c>
      <c r="AC39" s="78">
        <f t="shared" si="3"/>
        <v>350</v>
      </c>
    </row>
    <row r="40" spans="1:29" s="62" customFormat="1" ht="20.25">
      <c r="A40" s="60">
        <v>3113</v>
      </c>
      <c r="B40" s="60"/>
      <c r="C40" s="60" t="s">
        <v>102</v>
      </c>
      <c r="D40" s="60">
        <v>1</v>
      </c>
      <c r="E40" s="63">
        <v>2050</v>
      </c>
      <c r="F40" s="66"/>
      <c r="G40" s="63"/>
      <c r="H40" s="63"/>
      <c r="J40" s="63"/>
      <c r="K40" s="63"/>
      <c r="M40" s="63"/>
      <c r="N40" s="63">
        <v>0</v>
      </c>
      <c r="P40" s="63"/>
      <c r="Q40" s="63"/>
      <c r="S40" s="63"/>
      <c r="T40" s="63"/>
      <c r="V40" s="63"/>
      <c r="W40" s="63"/>
      <c r="Y40" s="63"/>
      <c r="Z40" s="63"/>
      <c r="AB40" s="78">
        <f t="shared" si="2"/>
        <v>1</v>
      </c>
      <c r="AC40" s="78">
        <f t="shared" si="3"/>
        <v>2050</v>
      </c>
    </row>
    <row r="41" spans="1:29" s="62" customFormat="1" ht="20.25">
      <c r="A41" s="63">
        <v>3314</v>
      </c>
      <c r="B41" s="63"/>
      <c r="C41" s="63" t="s">
        <v>103</v>
      </c>
      <c r="D41" s="60">
        <v>1</v>
      </c>
      <c r="E41" s="63">
        <v>100</v>
      </c>
      <c r="F41" s="66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78">
        <f t="shared" si="2"/>
        <v>1</v>
      </c>
      <c r="AC41" s="78">
        <f t="shared" si="3"/>
        <v>100</v>
      </c>
    </row>
    <row r="42" spans="1:29" s="62" customFormat="1" ht="20.25">
      <c r="A42" s="60">
        <v>3319</v>
      </c>
      <c r="B42" s="60"/>
      <c r="C42" s="60" t="s">
        <v>104</v>
      </c>
      <c r="D42" s="60"/>
      <c r="E42" s="60">
        <v>220</v>
      </c>
      <c r="F42" s="66"/>
      <c r="G42" s="60"/>
      <c r="H42" s="60">
        <v>-1</v>
      </c>
      <c r="J42" s="60">
        <v>20</v>
      </c>
      <c r="K42" s="60">
        <v>20</v>
      </c>
      <c r="M42" s="60"/>
      <c r="N42" s="60">
        <v>0</v>
      </c>
      <c r="P42" s="60"/>
      <c r="Q42" s="60">
        <v>0</v>
      </c>
      <c r="S42" s="60">
        <v>5</v>
      </c>
      <c r="T42" s="60">
        <v>5</v>
      </c>
      <c r="V42" s="60"/>
      <c r="W42" s="60"/>
      <c r="Y42" s="60"/>
      <c r="Z42" s="60">
        <v>0</v>
      </c>
      <c r="AB42" s="78">
        <f t="shared" si="2"/>
        <v>25</v>
      </c>
      <c r="AC42" s="78">
        <f t="shared" si="3"/>
        <v>244</v>
      </c>
    </row>
    <row r="43" spans="1:29" s="62" customFormat="1" ht="20.25">
      <c r="A43" s="60">
        <v>3326</v>
      </c>
      <c r="B43" s="60"/>
      <c r="C43" s="93" t="s">
        <v>134</v>
      </c>
      <c r="D43" s="60"/>
      <c r="E43" s="60">
        <v>0</v>
      </c>
      <c r="F43" s="66"/>
      <c r="G43" s="60"/>
      <c r="H43" s="60">
        <v>1</v>
      </c>
      <c r="J43" s="60"/>
      <c r="K43" s="60"/>
      <c r="M43" s="60"/>
      <c r="N43" s="60"/>
      <c r="P43" s="60"/>
      <c r="Q43" s="60"/>
      <c r="S43" s="60"/>
      <c r="T43" s="60"/>
      <c r="V43" s="60"/>
      <c r="W43" s="60"/>
      <c r="Y43" s="60"/>
      <c r="Z43" s="60"/>
      <c r="AB43" s="78">
        <f>SUM(D43,G43,J43,M43,P43,S43,V43,Y43)</f>
        <v>0</v>
      </c>
      <c r="AC43" s="78">
        <f>SUM(E43,H43,K43,N43,Q43,T43,W43,Z43)</f>
        <v>1</v>
      </c>
    </row>
    <row r="44" spans="1:29" s="62" customFormat="1" ht="20.25">
      <c r="A44" s="60">
        <v>3341</v>
      </c>
      <c r="B44" s="60"/>
      <c r="C44" s="60" t="s">
        <v>105</v>
      </c>
      <c r="D44" s="60">
        <v>3</v>
      </c>
      <c r="E44" s="60">
        <v>50</v>
      </c>
      <c r="F44" s="66"/>
      <c r="G44" s="60"/>
      <c r="H44" s="60"/>
      <c r="J44" s="60"/>
      <c r="K44" s="60"/>
      <c r="M44" s="60"/>
      <c r="N44" s="60"/>
      <c r="P44" s="60"/>
      <c r="Q44" s="60"/>
      <c r="S44" s="60"/>
      <c r="T44" s="60"/>
      <c r="V44" s="60"/>
      <c r="W44" s="60"/>
      <c r="Y44" s="60">
        <v>0</v>
      </c>
      <c r="Z44" s="60"/>
      <c r="AB44" s="78">
        <f t="shared" si="2"/>
        <v>3</v>
      </c>
      <c r="AC44" s="78">
        <f t="shared" si="3"/>
        <v>50</v>
      </c>
    </row>
    <row r="45" spans="1:29" s="62" customFormat="1" ht="20.25">
      <c r="A45" s="60">
        <v>3349</v>
      </c>
      <c r="B45" s="60"/>
      <c r="C45" s="60" t="s">
        <v>106</v>
      </c>
      <c r="D45" s="60"/>
      <c r="E45" s="60">
        <v>50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78">
        <f t="shared" si="2"/>
        <v>0</v>
      </c>
      <c r="AC45" s="78">
        <f t="shared" si="3"/>
        <v>50</v>
      </c>
    </row>
    <row r="46" spans="1:30" s="62" customFormat="1" ht="20.25">
      <c r="A46" s="60">
        <v>3392</v>
      </c>
      <c r="B46" s="60"/>
      <c r="C46" s="60" t="s">
        <v>107</v>
      </c>
      <c r="D46" s="60">
        <v>330</v>
      </c>
      <c r="E46" s="63">
        <v>1415</v>
      </c>
      <c r="F46" s="67"/>
      <c r="G46" s="60">
        <v>1</v>
      </c>
      <c r="H46" s="60">
        <v>80</v>
      </c>
      <c r="I46" s="67"/>
      <c r="J46" s="60"/>
      <c r="K46" s="60"/>
      <c r="L46" s="67"/>
      <c r="M46" s="60"/>
      <c r="N46" s="60"/>
      <c r="O46" s="67"/>
      <c r="P46" s="60"/>
      <c r="Q46" s="60"/>
      <c r="S46" s="60"/>
      <c r="T46" s="60"/>
      <c r="U46" s="67"/>
      <c r="V46" s="60"/>
      <c r="W46" s="60"/>
      <c r="Y46" s="60">
        <v>0</v>
      </c>
      <c r="Z46" s="60">
        <v>0</v>
      </c>
      <c r="AB46" s="78">
        <f t="shared" si="2"/>
        <v>331</v>
      </c>
      <c r="AC46" s="78">
        <f t="shared" si="3"/>
        <v>1495</v>
      </c>
      <c r="AD46" s="62" t="s">
        <v>3</v>
      </c>
    </row>
    <row r="47" spans="1:29" s="62" customFormat="1" ht="20.25">
      <c r="A47" s="60">
        <v>3399</v>
      </c>
      <c r="B47" s="60"/>
      <c r="C47" s="60" t="s">
        <v>108</v>
      </c>
      <c r="D47" s="60"/>
      <c r="E47" s="63">
        <v>100</v>
      </c>
      <c r="F47" s="66"/>
      <c r="G47" s="60"/>
      <c r="H47" s="60"/>
      <c r="J47" s="60"/>
      <c r="K47" s="60"/>
      <c r="M47" s="60">
        <v>0</v>
      </c>
      <c r="N47" s="60">
        <v>0</v>
      </c>
      <c r="P47" s="60"/>
      <c r="Q47" s="60"/>
      <c r="S47" s="60"/>
      <c r="T47" s="60"/>
      <c r="V47" s="60"/>
      <c r="W47" s="60"/>
      <c r="Y47" s="60"/>
      <c r="Z47" s="60"/>
      <c r="AB47" s="78">
        <f t="shared" si="2"/>
        <v>0</v>
      </c>
      <c r="AC47" s="78">
        <f t="shared" si="3"/>
        <v>100</v>
      </c>
    </row>
    <row r="48" spans="1:29" s="62" customFormat="1" ht="20.25">
      <c r="A48" s="60">
        <v>3412</v>
      </c>
      <c r="B48" s="60"/>
      <c r="C48" s="60" t="s">
        <v>57</v>
      </c>
      <c r="D48" s="60"/>
      <c r="E48" s="63">
        <v>150</v>
      </c>
      <c r="F48" s="66"/>
      <c r="G48" s="60"/>
      <c r="H48" s="60">
        <v>0</v>
      </c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78">
        <f t="shared" si="2"/>
        <v>0</v>
      </c>
      <c r="AC48" s="78">
        <f t="shared" si="3"/>
        <v>150</v>
      </c>
    </row>
    <row r="49" spans="1:29" s="62" customFormat="1" ht="20.25">
      <c r="A49" s="60">
        <v>3419</v>
      </c>
      <c r="B49" s="60"/>
      <c r="C49" s="60" t="s">
        <v>109</v>
      </c>
      <c r="D49" s="60"/>
      <c r="E49" s="63">
        <v>310</v>
      </c>
      <c r="F49" s="66"/>
      <c r="G49" s="70"/>
      <c r="H49" s="70"/>
      <c r="J49" s="70">
        <v>0</v>
      </c>
      <c r="K49" s="70">
        <v>0</v>
      </c>
      <c r="M49" s="70">
        <v>5</v>
      </c>
      <c r="N49" s="70">
        <v>5</v>
      </c>
      <c r="P49" s="70"/>
      <c r="Q49" s="70"/>
      <c r="S49" s="70"/>
      <c r="T49" s="70"/>
      <c r="V49" s="70"/>
      <c r="W49" s="70"/>
      <c r="Y49" s="70"/>
      <c r="Z49" s="70"/>
      <c r="AB49" s="78">
        <f t="shared" si="2"/>
        <v>5</v>
      </c>
      <c r="AC49" s="78">
        <f t="shared" si="3"/>
        <v>315</v>
      </c>
    </row>
    <row r="50" spans="1:29" s="62" customFormat="1" ht="20.25">
      <c r="A50" s="60">
        <v>3511</v>
      </c>
      <c r="B50" s="60"/>
      <c r="C50" s="60" t="s">
        <v>110</v>
      </c>
      <c r="D50" s="60">
        <v>210</v>
      </c>
      <c r="E50" s="63">
        <v>436</v>
      </c>
      <c r="F50" s="66"/>
      <c r="G50" s="60"/>
      <c r="H50" s="60"/>
      <c r="J50" s="60"/>
      <c r="K50" s="60"/>
      <c r="M50" s="60"/>
      <c r="N50" s="60"/>
      <c r="P50" s="60"/>
      <c r="Q50" s="60">
        <v>0</v>
      </c>
      <c r="S50" s="60"/>
      <c r="T50" s="60"/>
      <c r="V50" s="60"/>
      <c r="W50" s="60"/>
      <c r="Y50" s="60">
        <v>0</v>
      </c>
      <c r="Z50" s="60"/>
      <c r="AB50" s="78">
        <f t="shared" si="2"/>
        <v>210</v>
      </c>
      <c r="AC50" s="78">
        <f t="shared" si="3"/>
        <v>436</v>
      </c>
    </row>
    <row r="51" spans="1:29" s="62" customFormat="1" ht="20.25">
      <c r="A51" s="60">
        <v>3612</v>
      </c>
      <c r="B51" s="60"/>
      <c r="C51" s="63" t="s">
        <v>0</v>
      </c>
      <c r="D51" s="63">
        <v>390</v>
      </c>
      <c r="E51" s="63">
        <v>250</v>
      </c>
      <c r="F51" s="66"/>
      <c r="G51" s="60"/>
      <c r="H51" s="60"/>
      <c r="J51" s="60"/>
      <c r="K51" s="60"/>
      <c r="M51" s="60"/>
      <c r="N51" s="60"/>
      <c r="P51" s="60"/>
      <c r="Q51" s="60"/>
      <c r="S51" s="60">
        <v>-16</v>
      </c>
      <c r="T51" s="60">
        <v>30</v>
      </c>
      <c r="V51" s="60"/>
      <c r="W51" s="60"/>
      <c r="Y51" s="60">
        <v>0</v>
      </c>
      <c r="Z51" s="60"/>
      <c r="AB51" s="78">
        <f t="shared" si="2"/>
        <v>374</v>
      </c>
      <c r="AC51" s="78">
        <f t="shared" si="3"/>
        <v>280</v>
      </c>
    </row>
    <row r="52" spans="1:29" s="62" customFormat="1" ht="20.25">
      <c r="A52" s="60">
        <v>3613</v>
      </c>
      <c r="B52" s="60"/>
      <c r="C52" s="63" t="s">
        <v>58</v>
      </c>
      <c r="D52" s="60">
        <v>250</v>
      </c>
      <c r="E52" s="63">
        <v>600</v>
      </c>
      <c r="F52" s="66"/>
      <c r="G52" s="60"/>
      <c r="H52" s="60"/>
      <c r="J52" s="60"/>
      <c r="K52" s="60"/>
      <c r="M52" s="60"/>
      <c r="N52" s="60"/>
      <c r="P52" s="60"/>
      <c r="Q52" s="60"/>
      <c r="S52" s="60"/>
      <c r="T52" s="60"/>
      <c r="V52" s="60"/>
      <c r="W52" s="60"/>
      <c r="X52" s="62" t="s">
        <v>3</v>
      </c>
      <c r="Y52" s="60">
        <v>0</v>
      </c>
      <c r="Z52" s="60">
        <v>0</v>
      </c>
      <c r="AA52" s="62" t="s">
        <v>3</v>
      </c>
      <c r="AB52" s="78">
        <f t="shared" si="2"/>
        <v>250</v>
      </c>
      <c r="AC52" s="78">
        <f t="shared" si="3"/>
        <v>600</v>
      </c>
    </row>
    <row r="53" spans="1:29" s="62" customFormat="1" ht="20.25">
      <c r="A53" s="69">
        <v>3631</v>
      </c>
      <c r="B53" s="69"/>
      <c r="C53" s="60" t="s">
        <v>1</v>
      </c>
      <c r="D53" s="60"/>
      <c r="E53" s="69">
        <v>500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>
        <v>-150</v>
      </c>
      <c r="V53" s="60"/>
      <c r="W53" s="60"/>
      <c r="Y53" s="60"/>
      <c r="Z53" s="60"/>
      <c r="AB53" s="78">
        <f t="shared" si="2"/>
        <v>0</v>
      </c>
      <c r="AC53" s="78">
        <f t="shared" si="3"/>
        <v>350</v>
      </c>
    </row>
    <row r="54" spans="1:29" s="62" customFormat="1" ht="20.25">
      <c r="A54" s="60">
        <v>3632</v>
      </c>
      <c r="B54" s="60"/>
      <c r="C54" s="60" t="s">
        <v>2</v>
      </c>
      <c r="D54" s="60">
        <v>120</v>
      </c>
      <c r="E54" s="63">
        <v>120</v>
      </c>
      <c r="F54" s="66"/>
      <c r="G54" s="60"/>
      <c r="H54" s="60">
        <v>4</v>
      </c>
      <c r="J54" s="60"/>
      <c r="K54" s="60">
        <v>7</v>
      </c>
      <c r="M54" s="60">
        <v>0</v>
      </c>
      <c r="N54" s="60"/>
      <c r="P54" s="60"/>
      <c r="Q54" s="60">
        <v>15</v>
      </c>
      <c r="S54" s="60"/>
      <c r="T54" s="60"/>
      <c r="V54" s="60"/>
      <c r="W54" s="60"/>
      <c r="Y54" s="60">
        <v>0</v>
      </c>
      <c r="Z54" s="60"/>
      <c r="AB54" s="78">
        <f t="shared" si="2"/>
        <v>120</v>
      </c>
      <c r="AC54" s="78">
        <f t="shared" si="3"/>
        <v>146</v>
      </c>
    </row>
    <row r="55" spans="1:29" s="62" customFormat="1" ht="20.25">
      <c r="A55" s="60">
        <v>3635</v>
      </c>
      <c r="B55" s="60"/>
      <c r="C55" s="63" t="s">
        <v>10</v>
      </c>
      <c r="D55" s="60"/>
      <c r="E55" s="63">
        <v>140</v>
      </c>
      <c r="F55" s="66"/>
      <c r="G55" s="60"/>
      <c r="H55" s="60"/>
      <c r="J55" s="60"/>
      <c r="K55" s="60"/>
      <c r="M55" s="60"/>
      <c r="N55" s="60">
        <v>0</v>
      </c>
      <c r="P55" s="60"/>
      <c r="Q55" s="60"/>
      <c r="R55" s="66"/>
      <c r="S55" s="60"/>
      <c r="T55" s="60"/>
      <c r="V55" s="60"/>
      <c r="W55" s="60"/>
      <c r="Y55" s="60"/>
      <c r="Z55" s="60"/>
      <c r="AB55" s="78">
        <f t="shared" si="2"/>
        <v>0</v>
      </c>
      <c r="AC55" s="78">
        <f t="shared" si="3"/>
        <v>140</v>
      </c>
    </row>
    <row r="56" spans="1:29" s="62" customFormat="1" ht="20.25">
      <c r="A56" s="60">
        <v>3636</v>
      </c>
      <c r="B56" s="60"/>
      <c r="C56" s="60" t="s">
        <v>111</v>
      </c>
      <c r="D56" s="60"/>
      <c r="E56" s="63">
        <v>6</v>
      </c>
      <c r="F56" s="66"/>
      <c r="G56" s="60"/>
      <c r="H56" s="60"/>
      <c r="J56" s="60"/>
      <c r="K56" s="60">
        <v>0</v>
      </c>
      <c r="M56" s="60"/>
      <c r="N56" s="60"/>
      <c r="P56" s="60"/>
      <c r="Q56" s="60">
        <v>16</v>
      </c>
      <c r="S56" s="60"/>
      <c r="T56" s="60"/>
      <c r="V56" s="60"/>
      <c r="W56" s="60"/>
      <c r="Y56" s="60"/>
      <c r="Z56" s="60"/>
      <c r="AB56" s="78">
        <f t="shared" si="2"/>
        <v>0</v>
      </c>
      <c r="AC56" s="78">
        <f t="shared" si="3"/>
        <v>22</v>
      </c>
    </row>
    <row r="57" spans="1:38" s="62" customFormat="1" ht="20.25" customHeight="1">
      <c r="A57" s="60">
        <v>3639</v>
      </c>
      <c r="B57" s="60"/>
      <c r="C57" s="60" t="s">
        <v>24</v>
      </c>
      <c r="D57" s="63">
        <v>1000</v>
      </c>
      <c r="E57" s="63">
        <v>800</v>
      </c>
      <c r="F57" s="66"/>
      <c r="G57" s="60">
        <v>0</v>
      </c>
      <c r="H57" s="60">
        <v>216</v>
      </c>
      <c r="J57" s="60">
        <v>497</v>
      </c>
      <c r="K57" s="60">
        <v>4</v>
      </c>
      <c r="M57" s="60"/>
      <c r="N57" s="60">
        <v>-75</v>
      </c>
      <c r="P57" s="60">
        <v>3</v>
      </c>
      <c r="Q57" s="60">
        <v>-116</v>
      </c>
      <c r="S57" s="60">
        <v>21</v>
      </c>
      <c r="T57" s="60">
        <v>-64</v>
      </c>
      <c r="V57" s="60"/>
      <c r="W57" s="60"/>
      <c r="Y57" s="60">
        <v>0</v>
      </c>
      <c r="Z57" s="60"/>
      <c r="AB57" s="78">
        <f t="shared" si="2"/>
        <v>1521</v>
      </c>
      <c r="AC57" s="78">
        <f t="shared" si="3"/>
        <v>765</v>
      </c>
      <c r="AE57" s="101"/>
      <c r="AF57" s="101"/>
      <c r="AG57" s="101"/>
      <c r="AH57" s="101"/>
      <c r="AI57" s="101"/>
      <c r="AJ57" s="101"/>
      <c r="AK57" s="94"/>
      <c r="AL57" s="94"/>
    </row>
    <row r="58" spans="1:38" s="62" customFormat="1" ht="20.25">
      <c r="A58" s="60">
        <v>3721</v>
      </c>
      <c r="B58" s="60"/>
      <c r="C58" s="60" t="s">
        <v>59</v>
      </c>
      <c r="D58" s="70"/>
      <c r="E58" s="63">
        <v>52</v>
      </c>
      <c r="F58" s="67"/>
      <c r="G58" s="60"/>
      <c r="H58" s="60"/>
      <c r="I58" s="67"/>
      <c r="J58" s="60"/>
      <c r="K58" s="60"/>
      <c r="L58" s="67"/>
      <c r="M58" s="60"/>
      <c r="N58" s="60"/>
      <c r="O58" s="67"/>
      <c r="P58" s="60"/>
      <c r="Q58" s="60"/>
      <c r="R58" s="67"/>
      <c r="S58" s="60"/>
      <c r="T58" s="60"/>
      <c r="U58" s="67"/>
      <c r="V58" s="60"/>
      <c r="W58" s="60"/>
      <c r="Y58" s="60"/>
      <c r="Z58" s="60">
        <v>0</v>
      </c>
      <c r="AB58" s="78">
        <f t="shared" si="2"/>
        <v>0</v>
      </c>
      <c r="AC58" s="78">
        <f t="shared" si="3"/>
        <v>52</v>
      </c>
      <c r="AE58" s="101"/>
      <c r="AF58" s="101"/>
      <c r="AG58" s="101"/>
      <c r="AH58" s="101"/>
      <c r="AI58" s="101"/>
      <c r="AJ58" s="101"/>
      <c r="AK58" s="94"/>
      <c r="AL58" s="94"/>
    </row>
    <row r="59" spans="1:31" s="62" customFormat="1" ht="20.25">
      <c r="A59" s="60">
        <v>3722</v>
      </c>
      <c r="B59" s="60"/>
      <c r="C59" s="60" t="s">
        <v>60</v>
      </c>
      <c r="D59" s="60">
        <v>15</v>
      </c>
      <c r="E59" s="63">
        <v>540</v>
      </c>
      <c r="F59" s="71"/>
      <c r="G59" s="60"/>
      <c r="H59" s="60"/>
      <c r="J59" s="60"/>
      <c r="K59" s="60"/>
      <c r="M59" s="60"/>
      <c r="N59" s="60"/>
      <c r="P59" s="60">
        <v>6</v>
      </c>
      <c r="Q59" s="60"/>
      <c r="S59" s="60"/>
      <c r="T59" s="60"/>
      <c r="V59" s="60"/>
      <c r="W59" s="60"/>
      <c r="Y59" s="60">
        <v>0</v>
      </c>
      <c r="Z59" s="60">
        <v>0</v>
      </c>
      <c r="AB59" s="78">
        <f t="shared" si="2"/>
        <v>21</v>
      </c>
      <c r="AC59" s="78">
        <f t="shared" si="3"/>
        <v>540</v>
      </c>
      <c r="AE59" s="90"/>
    </row>
    <row r="60" spans="1:29" s="62" customFormat="1" ht="20.25">
      <c r="A60" s="63">
        <v>3723</v>
      </c>
      <c r="B60" s="63"/>
      <c r="C60" s="63" t="s">
        <v>61</v>
      </c>
      <c r="D60" s="60"/>
      <c r="E60" s="63">
        <v>220</v>
      </c>
      <c r="F60" s="66"/>
      <c r="G60" s="60"/>
      <c r="H60" s="60"/>
      <c r="J60" s="60"/>
      <c r="K60" s="60"/>
      <c r="M60" s="60"/>
      <c r="N60" s="60"/>
      <c r="P60" s="60"/>
      <c r="Q60" s="60">
        <v>0</v>
      </c>
      <c r="S60" s="60"/>
      <c r="T60" s="60"/>
      <c r="V60" s="60"/>
      <c r="W60" s="60"/>
      <c r="Y60" s="60"/>
      <c r="Z60" s="60">
        <v>0</v>
      </c>
      <c r="AB60" s="78">
        <f t="shared" si="2"/>
        <v>0</v>
      </c>
      <c r="AC60" s="78">
        <f t="shared" si="3"/>
        <v>220</v>
      </c>
    </row>
    <row r="61" spans="1:29" s="62" customFormat="1" ht="20.25">
      <c r="A61" s="63">
        <v>3725</v>
      </c>
      <c r="B61" s="63"/>
      <c r="C61" s="63" t="s">
        <v>62</v>
      </c>
      <c r="D61" s="60">
        <v>110</v>
      </c>
      <c r="E61" s="63">
        <v>0</v>
      </c>
      <c r="F61" s="66"/>
      <c r="G61" s="70"/>
      <c r="H61" s="70"/>
      <c r="J61" s="70"/>
      <c r="K61" s="70"/>
      <c r="M61" s="70"/>
      <c r="N61" s="70"/>
      <c r="P61" s="70">
        <v>10</v>
      </c>
      <c r="Q61" s="70"/>
      <c r="S61" s="70"/>
      <c r="T61" s="70"/>
      <c r="V61" s="70"/>
      <c r="W61" s="70"/>
      <c r="Y61" s="70">
        <v>0</v>
      </c>
      <c r="Z61" s="70"/>
      <c r="AB61" s="78">
        <f t="shared" si="2"/>
        <v>120</v>
      </c>
      <c r="AC61" s="78">
        <f t="shared" si="3"/>
        <v>0</v>
      </c>
    </row>
    <row r="62" spans="1:29" s="62" customFormat="1" ht="20.25">
      <c r="A62" s="63">
        <v>3726</v>
      </c>
      <c r="B62" s="63"/>
      <c r="C62" s="63" t="s">
        <v>63</v>
      </c>
      <c r="D62" s="60"/>
      <c r="E62" s="63">
        <v>50</v>
      </c>
      <c r="F62" s="64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78">
        <f t="shared" si="2"/>
        <v>0</v>
      </c>
      <c r="AC62" s="78">
        <f t="shared" si="3"/>
        <v>50</v>
      </c>
    </row>
    <row r="63" spans="1:29" s="62" customFormat="1" ht="20.25">
      <c r="A63" s="63">
        <v>3729</v>
      </c>
      <c r="B63" s="63"/>
      <c r="C63" s="63" t="s">
        <v>113</v>
      </c>
      <c r="D63" s="60">
        <v>2</v>
      </c>
      <c r="E63" s="63">
        <v>0</v>
      </c>
      <c r="F63" s="64"/>
      <c r="G63" s="60"/>
      <c r="H63" s="60"/>
      <c r="J63" s="60"/>
      <c r="K63" s="60"/>
      <c r="M63" s="60"/>
      <c r="N63" s="60"/>
      <c r="P63" s="60"/>
      <c r="Q63" s="60"/>
      <c r="R63" s="95"/>
      <c r="S63" s="60"/>
      <c r="T63" s="60"/>
      <c r="V63" s="60"/>
      <c r="W63" s="60"/>
      <c r="Y63" s="60"/>
      <c r="Z63" s="60"/>
      <c r="AB63" s="78">
        <f t="shared" si="2"/>
        <v>2</v>
      </c>
      <c r="AC63" s="78">
        <f t="shared" si="3"/>
        <v>0</v>
      </c>
    </row>
    <row r="64" spans="1:29" s="62" customFormat="1" ht="20.25" customHeight="1">
      <c r="A64" s="60">
        <v>3745</v>
      </c>
      <c r="B64" s="60"/>
      <c r="C64" s="60" t="s">
        <v>114</v>
      </c>
      <c r="D64" s="63"/>
      <c r="E64" s="63">
        <v>450</v>
      </c>
      <c r="F64" s="66"/>
      <c r="G64" s="60"/>
      <c r="H64" s="60"/>
      <c r="J64" s="60"/>
      <c r="K64" s="60"/>
      <c r="M64" s="60"/>
      <c r="N64" s="60">
        <v>0</v>
      </c>
      <c r="P64" s="60"/>
      <c r="Q64" s="60"/>
      <c r="R64" s="95" t="s">
        <v>3</v>
      </c>
      <c r="S64" s="60"/>
      <c r="T64" s="60"/>
      <c r="V64" s="60"/>
      <c r="W64" s="60"/>
      <c r="Y64" s="60"/>
      <c r="Z64" s="60"/>
      <c r="AB64" s="78">
        <f t="shared" si="2"/>
        <v>0</v>
      </c>
      <c r="AC64" s="78">
        <f t="shared" si="3"/>
        <v>450</v>
      </c>
    </row>
    <row r="65" spans="1:29" s="62" customFormat="1" ht="20.25" customHeight="1">
      <c r="A65" s="60">
        <v>4339</v>
      </c>
      <c r="B65" s="60"/>
      <c r="C65" s="72" t="s">
        <v>51</v>
      </c>
      <c r="D65" s="63"/>
      <c r="E65" s="63">
        <v>2</v>
      </c>
      <c r="F65" s="66"/>
      <c r="G65" s="60"/>
      <c r="H65" s="60"/>
      <c r="J65" s="60"/>
      <c r="K65" s="60"/>
      <c r="M65" s="60"/>
      <c r="N65" s="60"/>
      <c r="P65" s="60"/>
      <c r="Q65" s="60"/>
      <c r="R65" s="95" t="s">
        <v>3</v>
      </c>
      <c r="S65" s="60"/>
      <c r="T65" s="60"/>
      <c r="V65" s="60"/>
      <c r="W65" s="60"/>
      <c r="Y65" s="60"/>
      <c r="Z65" s="60"/>
      <c r="AB65" s="78">
        <f t="shared" si="2"/>
        <v>0</v>
      </c>
      <c r="AC65" s="78">
        <f t="shared" si="3"/>
        <v>2</v>
      </c>
    </row>
    <row r="66" spans="1:29" s="62" customFormat="1" ht="20.25" customHeight="1">
      <c r="A66" s="60">
        <v>4356</v>
      </c>
      <c r="B66" s="60"/>
      <c r="C66" s="72" t="s">
        <v>86</v>
      </c>
      <c r="D66" s="63"/>
      <c r="E66" s="63">
        <v>60</v>
      </c>
      <c r="F66" s="66"/>
      <c r="G66" s="60"/>
      <c r="H66" s="60"/>
      <c r="J66" s="60"/>
      <c r="K66" s="60"/>
      <c r="M66" s="60"/>
      <c r="N66" s="60"/>
      <c r="P66" s="60"/>
      <c r="Q66" s="60"/>
      <c r="R66" s="95" t="s">
        <v>3</v>
      </c>
      <c r="S66" s="60"/>
      <c r="T66" s="60"/>
      <c r="V66" s="60"/>
      <c r="W66" s="60"/>
      <c r="Y66" s="60"/>
      <c r="Z66" s="60"/>
      <c r="AB66" s="78">
        <f t="shared" si="2"/>
        <v>0</v>
      </c>
      <c r="AC66" s="78">
        <f t="shared" si="3"/>
        <v>60</v>
      </c>
    </row>
    <row r="67" spans="1:29" s="62" customFormat="1" ht="20.25" customHeight="1">
      <c r="A67" s="63">
        <v>5212</v>
      </c>
      <c r="B67" s="63"/>
      <c r="C67" s="63" t="s">
        <v>33</v>
      </c>
      <c r="D67" s="63"/>
      <c r="E67" s="63">
        <v>30</v>
      </c>
      <c r="F67" s="66"/>
      <c r="G67" s="60"/>
      <c r="H67" s="60"/>
      <c r="J67" s="60"/>
      <c r="K67" s="60"/>
      <c r="M67" s="60"/>
      <c r="N67" s="60"/>
      <c r="P67" s="60"/>
      <c r="Q67" s="60"/>
      <c r="R67" s="95"/>
      <c r="S67" s="60"/>
      <c r="T67" s="60">
        <v>2</v>
      </c>
      <c r="V67" s="60"/>
      <c r="W67" s="60"/>
      <c r="Y67" s="60"/>
      <c r="Z67" s="60"/>
      <c r="AB67" s="78">
        <f t="shared" si="2"/>
        <v>0</v>
      </c>
      <c r="AC67" s="78">
        <f t="shared" si="3"/>
        <v>32</v>
      </c>
    </row>
    <row r="68" spans="1:34" s="62" customFormat="1" ht="20.25" customHeight="1">
      <c r="A68" s="60">
        <v>5512</v>
      </c>
      <c r="B68" s="60"/>
      <c r="C68" s="60" t="s">
        <v>11</v>
      </c>
      <c r="D68" s="60"/>
      <c r="E68" s="63">
        <v>530</v>
      </c>
      <c r="F68" s="66"/>
      <c r="G68" s="63"/>
      <c r="H68" s="60"/>
      <c r="J68" s="63"/>
      <c r="K68" s="60"/>
      <c r="M68" s="63"/>
      <c r="N68" s="60"/>
      <c r="P68" s="63"/>
      <c r="Q68" s="60">
        <v>6</v>
      </c>
      <c r="S68" s="63"/>
      <c r="T68" s="60"/>
      <c r="V68" s="63"/>
      <c r="W68" s="60">
        <v>73</v>
      </c>
      <c r="Y68" s="63">
        <v>0</v>
      </c>
      <c r="Z68" s="60">
        <v>0</v>
      </c>
      <c r="AB68" s="78">
        <f t="shared" si="2"/>
        <v>0</v>
      </c>
      <c r="AC68" s="78">
        <f t="shared" si="3"/>
        <v>609</v>
      </c>
      <c r="AE68" s="98" t="s">
        <v>145</v>
      </c>
      <c r="AF68" s="98"/>
      <c r="AG68" s="98"/>
      <c r="AH68" s="98"/>
    </row>
    <row r="69" spans="1:34" s="62" customFormat="1" ht="20.25">
      <c r="A69" s="60">
        <v>6112</v>
      </c>
      <c r="B69" s="60"/>
      <c r="C69" s="60" t="s">
        <v>115</v>
      </c>
      <c r="D69" s="60"/>
      <c r="E69" s="60">
        <v>1700</v>
      </c>
      <c r="F69" s="73"/>
      <c r="G69" s="63"/>
      <c r="H69" s="60"/>
      <c r="J69" s="63"/>
      <c r="K69" s="60"/>
      <c r="M69" s="63"/>
      <c r="N69" s="60"/>
      <c r="P69" s="63"/>
      <c r="Q69" s="60">
        <v>0</v>
      </c>
      <c r="S69" s="63"/>
      <c r="T69" s="60"/>
      <c r="V69" s="63"/>
      <c r="W69" s="60"/>
      <c r="Y69" s="63"/>
      <c r="Z69" s="60"/>
      <c r="AB69" s="78">
        <f t="shared" si="2"/>
        <v>0</v>
      </c>
      <c r="AC69" s="78">
        <f t="shared" si="3"/>
        <v>1700</v>
      </c>
      <c r="AE69" s="98"/>
      <c r="AF69" s="98"/>
      <c r="AG69" s="98"/>
      <c r="AH69" s="98"/>
    </row>
    <row r="70" spans="1:31" s="62" customFormat="1" ht="20.25">
      <c r="A70" s="60">
        <v>6114</v>
      </c>
      <c r="B70" s="60"/>
      <c r="C70" s="60" t="s">
        <v>143</v>
      </c>
      <c r="D70" s="60"/>
      <c r="E70" s="60">
        <v>0</v>
      </c>
      <c r="F70" s="73"/>
      <c r="G70" s="63"/>
      <c r="H70" s="60"/>
      <c r="J70" s="63"/>
      <c r="K70" s="60"/>
      <c r="M70" s="63"/>
      <c r="N70" s="60"/>
      <c r="P70" s="63"/>
      <c r="Q70" s="60"/>
      <c r="S70" s="63"/>
      <c r="T70" s="60"/>
      <c r="V70" s="63"/>
      <c r="W70" s="60">
        <v>25</v>
      </c>
      <c r="Y70" s="63"/>
      <c r="Z70" s="60"/>
      <c r="AB70" s="78">
        <f>SUM(D70,G70,J70,M70,P70,S70,V70,Y70)</f>
        <v>0</v>
      </c>
      <c r="AC70" s="78">
        <f>SUM(E70,H70,K70,N70,Q70,T70,W70,Z70)</f>
        <v>25</v>
      </c>
      <c r="AE70" s="62" t="s">
        <v>143</v>
      </c>
    </row>
    <row r="71" spans="1:29" s="62" customFormat="1" ht="20.25">
      <c r="A71" s="60">
        <v>6118</v>
      </c>
      <c r="B71" s="60"/>
      <c r="C71" s="60" t="s">
        <v>141</v>
      </c>
      <c r="D71" s="60"/>
      <c r="E71" s="60">
        <v>0</v>
      </c>
      <c r="F71" s="73"/>
      <c r="G71" s="63"/>
      <c r="H71" s="60"/>
      <c r="J71" s="63"/>
      <c r="K71" s="60"/>
      <c r="M71" s="63"/>
      <c r="N71" s="60"/>
      <c r="P71" s="63"/>
      <c r="Q71" s="60"/>
      <c r="S71" s="63"/>
      <c r="T71" s="60">
        <v>30</v>
      </c>
      <c r="V71" s="63"/>
      <c r="W71" s="60"/>
      <c r="Y71" s="63"/>
      <c r="Z71" s="60"/>
      <c r="AB71" s="78">
        <f t="shared" si="2"/>
        <v>0</v>
      </c>
      <c r="AC71" s="78">
        <f t="shared" si="3"/>
        <v>30</v>
      </c>
    </row>
    <row r="72" spans="1:31" s="62" customFormat="1" ht="20.25">
      <c r="A72" s="60">
        <v>6171</v>
      </c>
      <c r="B72" s="60"/>
      <c r="C72" s="60" t="s">
        <v>64</v>
      </c>
      <c r="D72" s="60">
        <v>1</v>
      </c>
      <c r="E72" s="60">
        <v>2700</v>
      </c>
      <c r="F72" s="66"/>
      <c r="G72" s="63"/>
      <c r="H72" s="60"/>
      <c r="J72" s="63">
        <v>7</v>
      </c>
      <c r="K72" s="60"/>
      <c r="M72" s="63">
        <v>0</v>
      </c>
      <c r="N72" s="60">
        <v>0</v>
      </c>
      <c r="P72" s="63"/>
      <c r="Q72" s="60"/>
      <c r="S72" s="63"/>
      <c r="T72" s="60"/>
      <c r="V72" s="63"/>
      <c r="W72" s="60">
        <v>0</v>
      </c>
      <c r="Y72" s="63"/>
      <c r="Z72" s="60">
        <v>0</v>
      </c>
      <c r="AB72" s="78">
        <f t="shared" si="2"/>
        <v>8</v>
      </c>
      <c r="AC72" s="78">
        <f t="shared" si="3"/>
        <v>2700</v>
      </c>
      <c r="AE72" s="89"/>
    </row>
    <row r="73" spans="1:29" s="62" customFormat="1" ht="20.25">
      <c r="A73" s="60">
        <v>6310</v>
      </c>
      <c r="B73" s="60"/>
      <c r="C73" s="63" t="s">
        <v>116</v>
      </c>
      <c r="D73" s="60">
        <v>1</v>
      </c>
      <c r="E73" s="63">
        <v>530</v>
      </c>
      <c r="F73" s="66"/>
      <c r="G73" s="60"/>
      <c r="H73" s="60"/>
      <c r="J73" s="60">
        <v>0</v>
      </c>
      <c r="K73" s="60">
        <v>-99</v>
      </c>
      <c r="M73" s="60"/>
      <c r="N73" s="60"/>
      <c r="P73" s="60"/>
      <c r="Q73" s="60"/>
      <c r="S73" s="60"/>
      <c r="T73" s="60"/>
      <c r="V73" s="60"/>
      <c r="W73" s="60"/>
      <c r="Y73" s="60">
        <v>0</v>
      </c>
      <c r="Z73" s="60"/>
      <c r="AB73" s="78">
        <f t="shared" si="2"/>
        <v>1</v>
      </c>
      <c r="AC73" s="78">
        <f t="shared" si="3"/>
        <v>431</v>
      </c>
    </row>
    <row r="74" spans="1:29" s="62" customFormat="1" ht="20.25">
      <c r="A74" s="60">
        <v>6399</v>
      </c>
      <c r="B74" s="60"/>
      <c r="C74" s="63" t="s">
        <v>117</v>
      </c>
      <c r="D74" s="60"/>
      <c r="E74" s="63">
        <v>200</v>
      </c>
      <c r="F74" s="66"/>
      <c r="G74" s="60"/>
      <c r="H74" s="60"/>
      <c r="J74" s="60"/>
      <c r="K74" s="60">
        <v>0</v>
      </c>
      <c r="M74" s="60"/>
      <c r="N74" s="60"/>
      <c r="P74" s="60"/>
      <c r="Q74" s="60">
        <v>100</v>
      </c>
      <c r="S74" s="60"/>
      <c r="T74" s="60"/>
      <c r="V74" s="60"/>
      <c r="W74" s="60"/>
      <c r="Y74" s="60"/>
      <c r="Z74" s="60"/>
      <c r="AB74" s="78">
        <f t="shared" si="2"/>
        <v>0</v>
      </c>
      <c r="AC74" s="78">
        <f t="shared" si="3"/>
        <v>300</v>
      </c>
    </row>
    <row r="75" spans="1:29" s="62" customFormat="1" ht="20.25">
      <c r="A75" s="63">
        <v>6402</v>
      </c>
      <c r="B75" s="63"/>
      <c r="C75" s="63" t="s">
        <v>31</v>
      </c>
      <c r="D75" s="60"/>
      <c r="E75" s="63">
        <v>9</v>
      </c>
      <c r="F75" s="66"/>
      <c r="G75" s="60"/>
      <c r="H75" s="60"/>
      <c r="J75" s="60"/>
      <c r="K75" s="60"/>
      <c r="M75" s="60"/>
      <c r="N75" s="60"/>
      <c r="P75" s="60"/>
      <c r="Q75" s="60"/>
      <c r="S75" s="60"/>
      <c r="T75" s="60"/>
      <c r="V75" s="60"/>
      <c r="W75" s="60"/>
      <c r="Y75" s="60"/>
      <c r="Z75" s="60"/>
      <c r="AB75" s="78">
        <f t="shared" si="2"/>
        <v>0</v>
      </c>
      <c r="AC75" s="78">
        <f t="shared" si="3"/>
        <v>9</v>
      </c>
    </row>
    <row r="76" spans="1:29" s="62" customFormat="1" ht="20.25">
      <c r="A76" s="60">
        <v>6409</v>
      </c>
      <c r="B76" s="60"/>
      <c r="C76" s="72" t="s">
        <v>118</v>
      </c>
      <c r="D76" s="68"/>
      <c r="E76" s="60">
        <v>260</v>
      </c>
      <c r="F76" s="66"/>
      <c r="G76" s="60"/>
      <c r="H76" s="60"/>
      <c r="J76" s="60"/>
      <c r="K76" s="60">
        <v>0</v>
      </c>
      <c r="M76" s="60"/>
      <c r="N76" s="60"/>
      <c r="P76" s="60"/>
      <c r="Q76" s="60"/>
      <c r="S76" s="60"/>
      <c r="T76" s="60"/>
      <c r="V76" s="60"/>
      <c r="W76" s="60"/>
      <c r="Y76" s="60"/>
      <c r="Z76" s="60"/>
      <c r="AB76" s="78">
        <f t="shared" si="2"/>
        <v>0</v>
      </c>
      <c r="AC76" s="78">
        <f t="shared" si="3"/>
        <v>260</v>
      </c>
    </row>
    <row r="77" spans="1:30" ht="20.25">
      <c r="A77" s="11"/>
      <c r="B77" s="11"/>
      <c r="C77" s="10" t="s">
        <v>43</v>
      </c>
      <c r="D77" s="10">
        <f>SUM(D31:D76)</f>
        <v>2938</v>
      </c>
      <c r="E77" s="10">
        <f>SUM(E31:E76)</f>
        <v>16710</v>
      </c>
      <c r="F77" s="18"/>
      <c r="G77" s="60">
        <f>SUM(G31:G76)</f>
        <v>1</v>
      </c>
      <c r="H77" s="79">
        <f>SUM(H31:H76)</f>
        <v>324</v>
      </c>
      <c r="I77" s="12"/>
      <c r="J77" s="60">
        <f>SUM(J30:J76)</f>
        <v>524</v>
      </c>
      <c r="K77" s="60">
        <f>SUM(K30:K76)</f>
        <v>174</v>
      </c>
      <c r="L77" s="12"/>
      <c r="M77" s="60">
        <f>SUM(M30:M76)</f>
        <v>5</v>
      </c>
      <c r="N77" s="79">
        <f>SUM(N30:N76)</f>
        <v>-70</v>
      </c>
      <c r="O77" s="12"/>
      <c r="P77" s="60">
        <f>SUM(P30:P76)</f>
        <v>19</v>
      </c>
      <c r="Q77" s="79">
        <f>SUM(Q30:Q76)</f>
        <v>21</v>
      </c>
      <c r="R77" s="12"/>
      <c r="S77" s="60">
        <f>SUM(S30:S76)</f>
        <v>60</v>
      </c>
      <c r="T77" s="79">
        <f>SUM(T30:T76)</f>
        <v>454</v>
      </c>
      <c r="U77" s="12"/>
      <c r="V77" s="60">
        <f>SUM(V30:V76)</f>
        <v>0</v>
      </c>
      <c r="W77" s="79">
        <f>SUM(W30:W76)</f>
        <v>98</v>
      </c>
      <c r="X77" s="12"/>
      <c r="Y77" s="60">
        <v>0</v>
      </c>
      <c r="Z77" s="79">
        <f>SUM(Z31:Z76)</f>
        <v>0</v>
      </c>
      <c r="AA77" s="12"/>
      <c r="AB77" s="5">
        <f>SUM(D77,G77,J77,M77,P77,S77,V77)</f>
        <v>3547</v>
      </c>
      <c r="AC77" s="5">
        <f>SUM(E77,H77,K77,N77,Q77,T77,W77)</f>
        <v>17711</v>
      </c>
      <c r="AD77" s="12"/>
    </row>
    <row r="78" spans="1:30" ht="9" customHeight="1">
      <c r="A78" s="50"/>
      <c r="B78" s="50"/>
      <c r="C78" s="54"/>
      <c r="D78" s="54"/>
      <c r="E78" s="54"/>
      <c r="F78" s="18"/>
      <c r="G78" s="62"/>
      <c r="H78" s="62"/>
      <c r="I78" s="12"/>
      <c r="J78" s="62"/>
      <c r="K78" s="62"/>
      <c r="L78" s="12"/>
      <c r="M78" s="62"/>
      <c r="N78" s="62"/>
      <c r="O78" s="12"/>
      <c r="P78" s="62"/>
      <c r="Q78" s="62"/>
      <c r="R78" s="12"/>
      <c r="S78" s="62"/>
      <c r="T78" s="62"/>
      <c r="U78" s="12"/>
      <c r="V78" s="62"/>
      <c r="W78" s="62"/>
      <c r="X78" s="12"/>
      <c r="Y78" s="62"/>
      <c r="Z78" s="62"/>
      <c r="AA78" s="12"/>
      <c r="AB78" s="82"/>
      <c r="AC78" s="82"/>
      <c r="AD78" s="12"/>
    </row>
    <row r="79" spans="1:30" s="2" customFormat="1" ht="20.25">
      <c r="A79" s="47" t="s">
        <v>36</v>
      </c>
      <c r="B79" s="48" t="s">
        <v>35</v>
      </c>
      <c r="C79" s="49" t="s">
        <v>42</v>
      </c>
      <c r="D79" s="11" t="s">
        <v>3</v>
      </c>
      <c r="E79" s="11"/>
      <c r="F79" s="12"/>
      <c r="G79" s="60"/>
      <c r="H79" s="60"/>
      <c r="I79" s="12"/>
      <c r="J79" s="60"/>
      <c r="K79" s="60"/>
      <c r="L79" s="12"/>
      <c r="M79" s="60"/>
      <c r="N79" s="60"/>
      <c r="O79" s="12"/>
      <c r="P79" s="60"/>
      <c r="Q79" s="60"/>
      <c r="R79" s="12"/>
      <c r="S79" s="60"/>
      <c r="T79" s="60"/>
      <c r="U79" s="12"/>
      <c r="V79" s="60"/>
      <c r="W79" s="60"/>
      <c r="X79" s="12"/>
      <c r="Y79" s="60"/>
      <c r="Z79" s="60"/>
      <c r="AA79" s="12"/>
      <c r="AB79" s="78"/>
      <c r="AC79" s="78"/>
      <c r="AD79" s="12"/>
    </row>
    <row r="80" spans="1:29" s="62" customFormat="1" ht="20.25">
      <c r="A80" s="69">
        <v>2219</v>
      </c>
      <c r="B80" s="69">
        <v>6349</v>
      </c>
      <c r="C80" s="63" t="s">
        <v>65</v>
      </c>
      <c r="D80" s="60"/>
      <c r="E80" s="69">
        <v>1073</v>
      </c>
      <c r="G80" s="11"/>
      <c r="H80" s="33">
        <v>0</v>
      </c>
      <c r="J80" s="11"/>
      <c r="K80" s="80"/>
      <c r="M80" s="11"/>
      <c r="N80" s="33">
        <v>401</v>
      </c>
      <c r="P80" s="11"/>
      <c r="Q80" s="80"/>
      <c r="S80" s="11"/>
      <c r="T80" s="80"/>
      <c r="V80" s="11"/>
      <c r="W80" s="80"/>
      <c r="Y80" s="11"/>
      <c r="Z80" s="80"/>
      <c r="AB80" s="78"/>
      <c r="AC80" s="88">
        <f>SUM(E80,H80,K80,N80,Q80,T80,W80,Z80)</f>
        <v>1474</v>
      </c>
    </row>
    <row r="81" spans="1:29" s="62" customFormat="1" ht="20.25">
      <c r="A81" s="69">
        <v>2321</v>
      </c>
      <c r="B81" s="69">
        <v>6349</v>
      </c>
      <c r="C81" s="63" t="s">
        <v>87</v>
      </c>
      <c r="D81" s="60"/>
      <c r="E81" s="69">
        <v>2520</v>
      </c>
      <c r="G81" s="11"/>
      <c r="H81" s="33"/>
      <c r="J81" s="11"/>
      <c r="K81" s="80"/>
      <c r="M81" s="11"/>
      <c r="N81" s="80"/>
      <c r="P81" s="11"/>
      <c r="Q81" s="80"/>
      <c r="S81" s="11"/>
      <c r="T81" s="80"/>
      <c r="V81" s="11"/>
      <c r="W81" s="80"/>
      <c r="Y81" s="11"/>
      <c r="Z81" s="80"/>
      <c r="AB81" s="78"/>
      <c r="AC81" s="88">
        <f aca="true" t="shared" si="4" ref="AC81:AC93">SUM(E81,H81,K81,N81,Q81,T81,W81,Z81)</f>
        <v>2520</v>
      </c>
    </row>
    <row r="82" spans="1:29" s="65" customFormat="1" ht="12.75" customHeight="1" hidden="1">
      <c r="A82" s="74"/>
      <c r="B82" s="74"/>
      <c r="C82" s="63"/>
      <c r="D82" s="63"/>
      <c r="E82" s="74">
        <v>0</v>
      </c>
      <c r="G82" s="60"/>
      <c r="H82" s="60"/>
      <c r="J82" s="60"/>
      <c r="K82" s="60"/>
      <c r="M82" s="60"/>
      <c r="N82" s="60"/>
      <c r="P82" s="60"/>
      <c r="Q82" s="60"/>
      <c r="S82" s="60"/>
      <c r="T82" s="60"/>
      <c r="V82" s="60"/>
      <c r="W82" s="60"/>
      <c r="Y82" s="60"/>
      <c r="Z82" s="60"/>
      <c r="AB82" s="78"/>
      <c r="AC82" s="88">
        <f t="shared" si="4"/>
        <v>0</v>
      </c>
    </row>
    <row r="83" spans="1:29" s="65" customFormat="1" ht="20.25">
      <c r="A83" s="74">
        <v>3631</v>
      </c>
      <c r="B83" s="74">
        <v>6121</v>
      </c>
      <c r="C83" s="63" t="s">
        <v>119</v>
      </c>
      <c r="D83" s="63"/>
      <c r="E83" s="74">
        <v>100</v>
      </c>
      <c r="G83" s="60"/>
      <c r="H83" s="60">
        <v>0</v>
      </c>
      <c r="J83" s="60"/>
      <c r="K83" s="60"/>
      <c r="M83" s="60"/>
      <c r="N83" s="60"/>
      <c r="P83" s="60"/>
      <c r="Q83" s="60"/>
      <c r="S83" s="60"/>
      <c r="T83" s="60"/>
      <c r="V83" s="60"/>
      <c r="W83" s="60"/>
      <c r="Y83" s="60"/>
      <c r="Z83" s="60"/>
      <c r="AB83" s="78"/>
      <c r="AC83" s="88">
        <f t="shared" si="4"/>
        <v>100</v>
      </c>
    </row>
    <row r="84" spans="1:29" s="65" customFormat="1" ht="20.25" hidden="1">
      <c r="A84" s="74"/>
      <c r="B84" s="74"/>
      <c r="C84" s="63"/>
      <c r="D84" s="63"/>
      <c r="E84" s="74">
        <v>0</v>
      </c>
      <c r="G84" s="63"/>
      <c r="H84" s="63"/>
      <c r="J84" s="63"/>
      <c r="K84" s="63"/>
      <c r="M84" s="63"/>
      <c r="N84" s="63"/>
      <c r="P84" s="63"/>
      <c r="Q84" s="63"/>
      <c r="S84" s="63"/>
      <c r="T84" s="63"/>
      <c r="V84" s="63"/>
      <c r="W84" s="63"/>
      <c r="Y84" s="63"/>
      <c r="Z84" s="63"/>
      <c r="AB84" s="78"/>
      <c r="AC84" s="88">
        <f t="shared" si="4"/>
        <v>0</v>
      </c>
    </row>
    <row r="85" spans="1:32" s="62" customFormat="1" ht="20.25">
      <c r="A85" s="69">
        <v>3392</v>
      </c>
      <c r="B85" s="74">
        <v>6122</v>
      </c>
      <c r="C85" s="63" t="s">
        <v>120</v>
      </c>
      <c r="D85" s="75"/>
      <c r="E85" s="74">
        <v>495</v>
      </c>
      <c r="F85" s="71"/>
      <c r="G85" s="75"/>
      <c r="H85" s="75"/>
      <c r="I85" s="71"/>
      <c r="J85" s="75"/>
      <c r="K85" s="75">
        <v>0</v>
      </c>
      <c r="L85" s="71"/>
      <c r="M85" s="75"/>
      <c r="N85" s="75"/>
      <c r="O85" s="71"/>
      <c r="P85" s="75"/>
      <c r="Q85" s="75"/>
      <c r="R85" s="71"/>
      <c r="S85" s="75"/>
      <c r="T85" s="75"/>
      <c r="U85" s="71"/>
      <c r="V85" s="75"/>
      <c r="W85" s="75"/>
      <c r="X85" s="71"/>
      <c r="Y85" s="75"/>
      <c r="Z85" s="75"/>
      <c r="AA85" s="71"/>
      <c r="AB85" s="78"/>
      <c r="AC85" s="88">
        <f t="shared" si="4"/>
        <v>495</v>
      </c>
      <c r="AD85" s="71"/>
      <c r="AE85" s="71"/>
      <c r="AF85" s="71"/>
    </row>
    <row r="86" spans="1:32" s="62" customFormat="1" ht="20.25">
      <c r="A86" s="69">
        <v>2221</v>
      </c>
      <c r="B86" s="74">
        <v>6121</v>
      </c>
      <c r="C86" s="63" t="s">
        <v>121</v>
      </c>
      <c r="D86" s="75"/>
      <c r="E86" s="74">
        <v>1000</v>
      </c>
      <c r="F86" s="71"/>
      <c r="G86" s="75"/>
      <c r="H86" s="75">
        <v>0</v>
      </c>
      <c r="I86" s="71"/>
      <c r="J86" s="75"/>
      <c r="K86" s="75"/>
      <c r="L86" s="71"/>
      <c r="M86" s="75"/>
      <c r="N86" s="75"/>
      <c r="O86" s="71"/>
      <c r="P86" s="75"/>
      <c r="Q86" s="75"/>
      <c r="R86" s="71"/>
      <c r="S86" s="75"/>
      <c r="T86" s="75">
        <v>1601</v>
      </c>
      <c r="U86" s="71"/>
      <c r="V86" s="75"/>
      <c r="W86" s="75"/>
      <c r="X86" s="71"/>
      <c r="Y86" s="75"/>
      <c r="Z86" s="75"/>
      <c r="AA86" s="71"/>
      <c r="AB86" s="78"/>
      <c r="AC86" s="88">
        <f t="shared" si="4"/>
        <v>2601</v>
      </c>
      <c r="AD86" s="71"/>
      <c r="AE86" s="71"/>
      <c r="AF86" s="71"/>
    </row>
    <row r="87" spans="1:32" s="62" customFormat="1" ht="20.25">
      <c r="A87" s="69">
        <v>2321</v>
      </c>
      <c r="B87" s="74">
        <v>6121</v>
      </c>
      <c r="C87" s="63" t="s">
        <v>122</v>
      </c>
      <c r="D87" s="75"/>
      <c r="E87" s="74">
        <v>120</v>
      </c>
      <c r="F87" s="71"/>
      <c r="G87" s="75"/>
      <c r="H87" s="75">
        <v>0</v>
      </c>
      <c r="I87" s="71"/>
      <c r="J87" s="75"/>
      <c r="K87" s="75"/>
      <c r="L87" s="71"/>
      <c r="M87" s="75"/>
      <c r="N87" s="75"/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/>
      <c r="AA87" s="71"/>
      <c r="AB87" s="78"/>
      <c r="AC87" s="88">
        <f t="shared" si="4"/>
        <v>120</v>
      </c>
      <c r="AD87" s="71"/>
      <c r="AE87" s="71"/>
      <c r="AF87" s="71"/>
    </row>
    <row r="88" spans="1:32" s="62" customFormat="1" ht="20.25">
      <c r="A88" s="69">
        <v>3113</v>
      </c>
      <c r="B88" s="74">
        <v>6121</v>
      </c>
      <c r="C88" s="63" t="s">
        <v>88</v>
      </c>
      <c r="D88" s="75"/>
      <c r="E88" s="74">
        <v>500</v>
      </c>
      <c r="F88" s="71"/>
      <c r="G88" s="75"/>
      <c r="H88" s="75">
        <v>7000</v>
      </c>
      <c r="I88" s="71"/>
      <c r="J88" s="75"/>
      <c r="K88" s="75"/>
      <c r="L88" s="71"/>
      <c r="M88" s="75"/>
      <c r="N88" s="75">
        <v>-200</v>
      </c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8"/>
      <c r="AC88" s="88">
        <f t="shared" si="4"/>
        <v>7300</v>
      </c>
      <c r="AD88" s="71"/>
      <c r="AE88" s="71"/>
      <c r="AF88" s="71"/>
    </row>
    <row r="89" spans="1:32" s="62" customFormat="1" ht="20.25">
      <c r="A89" s="69">
        <v>3412</v>
      </c>
      <c r="B89" s="74">
        <v>6121</v>
      </c>
      <c r="C89" s="63" t="s">
        <v>123</v>
      </c>
      <c r="D89" s="75"/>
      <c r="E89" s="74">
        <v>50</v>
      </c>
      <c r="F89" s="71"/>
      <c r="G89" s="75"/>
      <c r="H89" s="75"/>
      <c r="I89" s="71"/>
      <c r="J89" s="75"/>
      <c r="K89" s="75"/>
      <c r="L89" s="71"/>
      <c r="M89" s="75"/>
      <c r="N89" s="75">
        <v>0</v>
      </c>
      <c r="O89" s="71"/>
      <c r="P89" s="75"/>
      <c r="Q89" s="75"/>
      <c r="R89" s="71"/>
      <c r="S89" s="75"/>
      <c r="T89" s="75"/>
      <c r="U89" s="71"/>
      <c r="V89" s="75"/>
      <c r="W89" s="75"/>
      <c r="X89" s="71"/>
      <c r="Y89" s="75"/>
      <c r="Z89" s="75">
        <v>0</v>
      </c>
      <c r="AA89" s="71"/>
      <c r="AB89" s="78"/>
      <c r="AC89" s="88">
        <f t="shared" si="4"/>
        <v>50</v>
      </c>
      <c r="AD89" s="71"/>
      <c r="AE89" s="71"/>
      <c r="AF89" s="71"/>
    </row>
    <row r="90" spans="1:32" s="62" customFormat="1" ht="20.25">
      <c r="A90" s="69">
        <v>3613</v>
      </c>
      <c r="B90" s="74">
        <v>6121</v>
      </c>
      <c r="C90" s="63" t="s">
        <v>124</v>
      </c>
      <c r="D90" s="75"/>
      <c r="E90" s="74">
        <v>1200</v>
      </c>
      <c r="F90" s="71"/>
      <c r="G90" s="75"/>
      <c r="H90" s="75">
        <v>0</v>
      </c>
      <c r="I90" s="71"/>
      <c r="J90" s="75"/>
      <c r="K90" s="75">
        <v>300</v>
      </c>
      <c r="L90" s="71"/>
      <c r="M90" s="75"/>
      <c r="N90" s="75"/>
      <c r="O90" s="71"/>
      <c r="P90" s="75"/>
      <c r="Q90" s="75"/>
      <c r="R90" s="71"/>
      <c r="S90" s="75"/>
      <c r="T90" s="75">
        <v>100</v>
      </c>
      <c r="U90" s="71"/>
      <c r="V90" s="75"/>
      <c r="W90" s="75"/>
      <c r="X90" s="71"/>
      <c r="Y90" s="75"/>
      <c r="Z90" s="75"/>
      <c r="AA90" s="71"/>
      <c r="AB90" s="78"/>
      <c r="AC90" s="88">
        <f t="shared" si="4"/>
        <v>1600</v>
      </c>
      <c r="AD90" s="71"/>
      <c r="AE90" s="71"/>
      <c r="AF90" s="71"/>
    </row>
    <row r="91" spans="1:32" s="62" customFormat="1" ht="20.25">
      <c r="A91" s="69">
        <v>3613</v>
      </c>
      <c r="B91" s="74">
        <v>6121</v>
      </c>
      <c r="C91" s="63" t="s">
        <v>125</v>
      </c>
      <c r="D91" s="75"/>
      <c r="E91" s="74">
        <v>132</v>
      </c>
      <c r="F91" s="71"/>
      <c r="G91" s="75"/>
      <c r="H91" s="75"/>
      <c r="I91" s="71"/>
      <c r="J91" s="75"/>
      <c r="K91" s="75">
        <v>50</v>
      </c>
      <c r="L91" s="71"/>
      <c r="M91" s="75"/>
      <c r="N91" s="75"/>
      <c r="O91" s="71"/>
      <c r="P91" s="75"/>
      <c r="Q91" s="75"/>
      <c r="R91" s="71"/>
      <c r="S91" s="75"/>
      <c r="T91" s="75"/>
      <c r="U91" s="71"/>
      <c r="V91" s="75"/>
      <c r="W91" s="75"/>
      <c r="X91" s="71"/>
      <c r="Y91" s="75"/>
      <c r="Z91" s="75"/>
      <c r="AA91" s="71"/>
      <c r="AB91" s="78"/>
      <c r="AC91" s="88">
        <f t="shared" si="4"/>
        <v>182</v>
      </c>
      <c r="AD91" s="71"/>
      <c r="AE91" s="71"/>
      <c r="AF91" s="71"/>
    </row>
    <row r="92" spans="1:29" s="62" customFormat="1" ht="20.25">
      <c r="A92" s="69">
        <v>2219</v>
      </c>
      <c r="B92" s="69">
        <v>6121</v>
      </c>
      <c r="C92" s="63" t="s">
        <v>126</v>
      </c>
      <c r="D92" s="60"/>
      <c r="E92" s="69">
        <v>100</v>
      </c>
      <c r="G92" s="11"/>
      <c r="H92" s="33">
        <v>0</v>
      </c>
      <c r="J92" s="11"/>
      <c r="K92" s="80"/>
      <c r="M92" s="11"/>
      <c r="N92" s="33">
        <v>60</v>
      </c>
      <c r="P92" s="11"/>
      <c r="Q92" s="80"/>
      <c r="S92" s="11"/>
      <c r="T92" s="80"/>
      <c r="V92" s="11"/>
      <c r="W92" s="80"/>
      <c r="Y92" s="11"/>
      <c r="Z92" s="80"/>
      <c r="AB92" s="78"/>
      <c r="AC92" s="88">
        <f t="shared" si="4"/>
        <v>160</v>
      </c>
    </row>
    <row r="93" spans="1:29" s="65" customFormat="1" ht="20.25">
      <c r="A93" s="74">
        <v>2212</v>
      </c>
      <c r="B93" s="74">
        <v>6130</v>
      </c>
      <c r="C93" s="63" t="s">
        <v>137</v>
      </c>
      <c r="D93" s="63"/>
      <c r="E93" s="74">
        <v>800</v>
      </c>
      <c r="G93" s="75"/>
      <c r="H93" s="75"/>
      <c r="J93" s="75"/>
      <c r="K93" s="75"/>
      <c r="M93" s="75"/>
      <c r="N93" s="75">
        <v>-80</v>
      </c>
      <c r="P93" s="75"/>
      <c r="Q93" s="75">
        <v>-243</v>
      </c>
      <c r="S93" s="75"/>
      <c r="T93" s="75"/>
      <c r="V93" s="75"/>
      <c r="W93" s="75"/>
      <c r="Y93" s="75"/>
      <c r="Z93" s="75"/>
      <c r="AB93" s="78"/>
      <c r="AC93" s="88">
        <f t="shared" si="4"/>
        <v>477</v>
      </c>
    </row>
    <row r="94" spans="1:29" s="65" customFormat="1" ht="20.25">
      <c r="A94" s="74">
        <v>2212</v>
      </c>
      <c r="B94" s="74">
        <v>6121</v>
      </c>
      <c r="C94" s="63" t="s">
        <v>138</v>
      </c>
      <c r="D94" s="63"/>
      <c r="E94" s="74"/>
      <c r="G94" s="75"/>
      <c r="H94" s="75">
        <v>20</v>
      </c>
      <c r="J94" s="75"/>
      <c r="K94" s="75"/>
      <c r="M94" s="75"/>
      <c r="N94" s="75"/>
      <c r="P94" s="75"/>
      <c r="Q94" s="75">
        <v>243</v>
      </c>
      <c r="S94" s="75"/>
      <c r="T94" s="75"/>
      <c r="V94" s="75"/>
      <c r="W94" s="75"/>
      <c r="Y94" s="75"/>
      <c r="Z94" s="75"/>
      <c r="AB94" s="78"/>
      <c r="AC94" s="88">
        <f>SUM(E94,H94,K94,N94,Q94,T94,W94,Z94)</f>
        <v>263</v>
      </c>
    </row>
    <row r="95" spans="1:29" s="65" customFormat="1" ht="20.25">
      <c r="A95" s="74">
        <v>3745</v>
      </c>
      <c r="B95" s="74">
        <v>6122</v>
      </c>
      <c r="C95" s="63" t="s">
        <v>136</v>
      </c>
      <c r="D95" s="63"/>
      <c r="E95" s="74"/>
      <c r="G95" s="75"/>
      <c r="H95" s="75"/>
      <c r="J95" s="75"/>
      <c r="K95" s="75"/>
      <c r="M95" s="75"/>
      <c r="N95" s="75">
        <v>150</v>
      </c>
      <c r="P95" s="75"/>
      <c r="Q95" s="75">
        <v>0</v>
      </c>
      <c r="S95" s="75"/>
      <c r="T95" s="75"/>
      <c r="V95" s="75"/>
      <c r="W95" s="75"/>
      <c r="Y95" s="75"/>
      <c r="Z95" s="75"/>
      <c r="AB95" s="78"/>
      <c r="AC95" s="88">
        <f>SUM(E95,H95,K95,N95,Q95,T95,W95,Z95)</f>
        <v>150</v>
      </c>
    </row>
    <row r="96" spans="1:30" s="1" customFormat="1" ht="20.25">
      <c r="A96" s="103" t="s">
        <v>39</v>
      </c>
      <c r="B96" s="104"/>
      <c r="C96" s="105"/>
      <c r="D96" s="10"/>
      <c r="E96" s="21">
        <f>SUM(E80:E93)</f>
        <v>8090</v>
      </c>
      <c r="F96" s="22"/>
      <c r="G96" s="21">
        <f>SUM(G80:G93)</f>
        <v>0</v>
      </c>
      <c r="H96" s="85">
        <f>SUM(H80:H94)</f>
        <v>7020</v>
      </c>
      <c r="I96" s="23"/>
      <c r="J96" s="21">
        <f>SUM(J80:J93)</f>
        <v>0</v>
      </c>
      <c r="K96" s="85">
        <f>SUM(K80:K93)</f>
        <v>350</v>
      </c>
      <c r="L96" s="22"/>
      <c r="M96" s="21">
        <f>SUM(M79:M94)</f>
        <v>0</v>
      </c>
      <c r="N96" s="85">
        <f>SUM(N79:N95)</f>
        <v>331</v>
      </c>
      <c r="O96" s="23"/>
      <c r="P96" s="21">
        <f>SUM(P80:P93)</f>
        <v>0</v>
      </c>
      <c r="Q96" s="21">
        <f>SUM(Q79:Q95)</f>
        <v>0</v>
      </c>
      <c r="R96" s="22"/>
      <c r="S96" s="21">
        <f>SUM(S80:S93)</f>
        <v>0</v>
      </c>
      <c r="T96" s="21">
        <f>SUM(T80:T93)</f>
        <v>1701</v>
      </c>
      <c r="U96" s="23"/>
      <c r="V96" s="21">
        <f>SUM(V80:V93)</f>
        <v>0</v>
      </c>
      <c r="W96" s="21">
        <v>0</v>
      </c>
      <c r="X96" s="22"/>
      <c r="Y96" s="21">
        <f>SUM(Y80:Y93)</f>
        <v>0</v>
      </c>
      <c r="Z96" s="21">
        <f>SUM(Z80:Z93)</f>
        <v>0</v>
      </c>
      <c r="AA96" s="22"/>
      <c r="AB96" s="78">
        <f>SUM(D96,G96,J96,M96,P96,S96,V96)</f>
        <v>0</v>
      </c>
      <c r="AC96" s="106">
        <f>SUM(AC80:AC95)</f>
        <v>17492</v>
      </c>
      <c r="AD96" s="22"/>
    </row>
    <row r="97" spans="1:30" s="1" customFormat="1" ht="9.75" customHeight="1">
      <c r="A97" s="24"/>
      <c r="B97" s="24"/>
      <c r="C97" s="25"/>
      <c r="D97" s="26"/>
      <c r="E97" s="27"/>
      <c r="F97" s="22"/>
      <c r="G97" s="65"/>
      <c r="H97" s="65"/>
      <c r="I97" s="23"/>
      <c r="J97" s="65"/>
      <c r="K97" s="65"/>
      <c r="L97" s="22"/>
      <c r="M97" s="65"/>
      <c r="N97" s="65"/>
      <c r="O97" s="23"/>
      <c r="P97" s="65"/>
      <c r="Q97" s="65"/>
      <c r="R97" s="22"/>
      <c r="S97" s="65"/>
      <c r="T97" s="65"/>
      <c r="U97" s="23"/>
      <c r="V97" s="65"/>
      <c r="W97" s="65"/>
      <c r="X97" s="22"/>
      <c r="Y97" s="65"/>
      <c r="Z97" s="65"/>
      <c r="AA97" s="22"/>
      <c r="AB97" s="82"/>
      <c r="AC97" s="82"/>
      <c r="AD97" s="22"/>
    </row>
    <row r="98" spans="1:30" s="1" customFormat="1" ht="20.25">
      <c r="A98" s="102" t="s">
        <v>44</v>
      </c>
      <c r="B98" s="102"/>
      <c r="C98" s="102"/>
      <c r="D98" s="14">
        <f>SUM(D19,D28,D77)</f>
        <v>21433</v>
      </c>
      <c r="E98" s="21">
        <f>SUM(E77,E96)</f>
        <v>24800</v>
      </c>
      <c r="F98" s="22"/>
      <c r="G98" s="14">
        <f>SUM(G19,G28,G77)</f>
        <v>344</v>
      </c>
      <c r="H98" s="21">
        <f>SUM(H77,H96)</f>
        <v>7344</v>
      </c>
      <c r="I98" s="28"/>
      <c r="J98" s="14">
        <f>SUM(J19,J28,J77)</f>
        <v>524</v>
      </c>
      <c r="K98" s="21">
        <f>SUM(K77,K96)</f>
        <v>524</v>
      </c>
      <c r="L98" s="23"/>
      <c r="M98" s="14">
        <f>SUM(M19,M28,M77)</f>
        <v>261</v>
      </c>
      <c r="N98" s="21">
        <f>SUM(N77,N96)</f>
        <v>261</v>
      </c>
      <c r="O98" s="28"/>
      <c r="P98" s="14">
        <f>SUM(P19,P28,P77)</f>
        <v>21</v>
      </c>
      <c r="Q98" s="21">
        <f>SUM(Q77,Q96)</f>
        <v>21</v>
      </c>
      <c r="R98" s="23"/>
      <c r="S98" s="14">
        <f>SUM(S19,S28,S77)</f>
        <v>2015</v>
      </c>
      <c r="T98" s="21">
        <f>SUM(T77,T96)</f>
        <v>2155</v>
      </c>
      <c r="U98" s="28"/>
      <c r="V98" s="14">
        <f>SUM(V19,V28,V77)</f>
        <v>98</v>
      </c>
      <c r="W98" s="21">
        <f>SUM(W77,W96)</f>
        <v>98</v>
      </c>
      <c r="X98" s="22"/>
      <c r="Y98" s="14">
        <f>SUM(Y19,Y28,Y77)</f>
        <v>0</v>
      </c>
      <c r="Z98" s="21">
        <f>SUM(Z77,Z96)</f>
        <v>0</v>
      </c>
      <c r="AA98" s="22"/>
      <c r="AB98" s="5">
        <f>SUM(D98,G98,J98,M98,P98,S98,V98)</f>
        <v>24696</v>
      </c>
      <c r="AC98" s="5">
        <f>SUM(E98,H98,K98,N98,Q98,T98,W98)</f>
        <v>35203</v>
      </c>
      <c r="AD98" s="22"/>
    </row>
    <row r="99" spans="1:30" s="1" customFormat="1" ht="12" customHeight="1">
      <c r="A99" s="29"/>
      <c r="B99" s="29"/>
      <c r="C99" s="29"/>
      <c r="D99" s="29"/>
      <c r="E99" s="29"/>
      <c r="F99" s="29"/>
      <c r="G99" s="22"/>
      <c r="H99" s="22"/>
      <c r="I99" s="30"/>
      <c r="J99" s="22"/>
      <c r="K99" s="22"/>
      <c r="L99" s="30"/>
      <c r="M99" s="22"/>
      <c r="N99" s="22"/>
      <c r="O99" s="30"/>
      <c r="P99" s="22"/>
      <c r="Q99" s="22"/>
      <c r="R99" s="22"/>
      <c r="S99" s="22"/>
      <c r="T99" s="22"/>
      <c r="U99" s="30"/>
      <c r="V99" s="22"/>
      <c r="W99" s="22"/>
      <c r="X99" s="22"/>
      <c r="Y99" s="22"/>
      <c r="Z99" s="22"/>
      <c r="AA99" s="22"/>
      <c r="AB99" s="83"/>
      <c r="AC99" s="83"/>
      <c r="AD99" s="22"/>
    </row>
    <row r="100" spans="1:30" s="1" customFormat="1" ht="20.25">
      <c r="A100" s="47" t="s">
        <v>36</v>
      </c>
      <c r="B100" s="48" t="s">
        <v>35</v>
      </c>
      <c r="C100" s="55" t="s">
        <v>41</v>
      </c>
      <c r="D100" s="56"/>
      <c r="E100" s="57"/>
      <c r="F100" s="29"/>
      <c r="G100" s="22"/>
      <c r="H100" s="22"/>
      <c r="I100" s="30"/>
      <c r="J100" s="22"/>
      <c r="K100" s="22"/>
      <c r="L100" s="30"/>
      <c r="M100" s="22"/>
      <c r="N100" s="22"/>
      <c r="O100" s="30"/>
      <c r="P100" s="22"/>
      <c r="Q100" s="22"/>
      <c r="R100" s="22"/>
      <c r="S100" s="22"/>
      <c r="T100" s="22"/>
      <c r="U100" s="30"/>
      <c r="V100" s="22"/>
      <c r="W100" s="22"/>
      <c r="X100" s="22"/>
      <c r="Y100" s="22"/>
      <c r="Z100" s="22"/>
      <c r="AA100" s="22"/>
      <c r="AB100" s="84"/>
      <c r="AC100" s="84"/>
      <c r="AD100" s="22"/>
    </row>
    <row r="101" spans="1:30" s="2" customFormat="1" ht="20.25">
      <c r="A101" s="19"/>
      <c r="B101" s="19">
        <v>8115</v>
      </c>
      <c r="C101" s="31" t="s">
        <v>30</v>
      </c>
      <c r="D101" s="11">
        <v>4450</v>
      </c>
      <c r="E101" s="11"/>
      <c r="F101" s="12"/>
      <c r="G101" s="10"/>
      <c r="H101" s="10"/>
      <c r="I101" s="12"/>
      <c r="J101" s="10"/>
      <c r="K101" s="10"/>
      <c r="L101" s="12"/>
      <c r="M101" s="10"/>
      <c r="N101" s="10"/>
      <c r="O101" s="12"/>
      <c r="P101" s="10"/>
      <c r="Q101" s="10"/>
      <c r="R101" s="12"/>
      <c r="S101" s="10">
        <v>140</v>
      </c>
      <c r="T101" s="10"/>
      <c r="U101" s="12"/>
      <c r="V101" s="10"/>
      <c r="W101" s="10"/>
      <c r="X101" s="12"/>
      <c r="Y101" s="10"/>
      <c r="Z101" s="10"/>
      <c r="AA101" s="12"/>
      <c r="AB101" s="78">
        <f>SUM(D101,G101,J101,M101,P101,S101,V101)</f>
        <v>4590</v>
      </c>
      <c r="AC101" s="78"/>
      <c r="AD101" s="12"/>
    </row>
    <row r="102" spans="1:30" s="2" customFormat="1" ht="20.25">
      <c r="A102" s="19"/>
      <c r="B102" s="19">
        <v>8123</v>
      </c>
      <c r="C102" s="32" t="s">
        <v>129</v>
      </c>
      <c r="D102" s="33"/>
      <c r="E102" s="11"/>
      <c r="F102" s="12"/>
      <c r="G102" s="91">
        <v>7000</v>
      </c>
      <c r="H102" s="81"/>
      <c r="I102" s="12"/>
      <c r="J102" s="81"/>
      <c r="K102" s="81"/>
      <c r="L102" s="12"/>
      <c r="M102" s="81"/>
      <c r="N102" s="81"/>
      <c r="O102" s="12"/>
      <c r="P102" s="81"/>
      <c r="Q102" s="81"/>
      <c r="R102" s="12"/>
      <c r="S102" s="81"/>
      <c r="T102" s="81"/>
      <c r="U102" s="12"/>
      <c r="V102" s="81"/>
      <c r="W102" s="81"/>
      <c r="X102" s="12"/>
      <c r="Y102" s="81"/>
      <c r="Z102" s="81"/>
      <c r="AA102" s="12"/>
      <c r="AB102" s="78">
        <f>SUM(D102,G102,J102,M102,P102,S102,V102)</f>
        <v>7000</v>
      </c>
      <c r="AC102" s="78"/>
      <c r="AD102" s="12"/>
    </row>
    <row r="103" spans="1:30" s="2" customFormat="1" ht="20.25">
      <c r="A103" s="19"/>
      <c r="B103" s="19">
        <v>8124</v>
      </c>
      <c r="C103" s="32" t="s">
        <v>133</v>
      </c>
      <c r="D103" s="33">
        <v>-1083</v>
      </c>
      <c r="E103" s="11"/>
      <c r="F103" s="12"/>
      <c r="G103" s="81"/>
      <c r="H103" s="81"/>
      <c r="I103" s="12"/>
      <c r="J103" s="81"/>
      <c r="K103" s="81"/>
      <c r="L103" s="12"/>
      <c r="M103" s="81"/>
      <c r="N103" s="81"/>
      <c r="O103" s="12"/>
      <c r="P103" s="81"/>
      <c r="Q103" s="81"/>
      <c r="R103" s="12"/>
      <c r="S103" s="81"/>
      <c r="T103" s="81"/>
      <c r="U103" s="12"/>
      <c r="V103" s="81"/>
      <c r="W103" s="81"/>
      <c r="X103" s="12"/>
      <c r="Y103" s="81"/>
      <c r="Z103" s="81"/>
      <c r="AA103" s="12"/>
      <c r="AB103" s="78">
        <f>SUM(D103,G103,J103,M103,P103,S103,V103)</f>
        <v>-1083</v>
      </c>
      <c r="AC103" s="78"/>
      <c r="AD103" s="12"/>
    </row>
    <row r="104" spans="1:30" s="1" customFormat="1" ht="12" customHeight="1">
      <c r="A104" s="34"/>
      <c r="B104" s="34"/>
      <c r="C104" s="35"/>
      <c r="D104" s="26"/>
      <c r="E104" s="27"/>
      <c r="F104" s="22"/>
      <c r="G104" s="29"/>
      <c r="H104" s="29"/>
      <c r="I104" s="22" t="s">
        <v>32</v>
      </c>
      <c r="J104" s="29"/>
      <c r="K104" s="29"/>
      <c r="L104" s="22"/>
      <c r="M104" s="29"/>
      <c r="N104" s="29"/>
      <c r="O104" s="22" t="s">
        <v>32</v>
      </c>
      <c r="P104" s="29"/>
      <c r="Q104" s="29"/>
      <c r="R104" s="22"/>
      <c r="S104" s="29"/>
      <c r="T104" s="29"/>
      <c r="U104" s="22" t="s">
        <v>32</v>
      </c>
      <c r="V104" s="29"/>
      <c r="W104" s="29"/>
      <c r="X104" s="22"/>
      <c r="Y104" s="29"/>
      <c r="Z104" s="29"/>
      <c r="AA104" s="22"/>
      <c r="AB104" s="82"/>
      <c r="AC104" s="82"/>
      <c r="AD104" s="22"/>
    </row>
    <row r="105" spans="1:30" s="1" customFormat="1" ht="18">
      <c r="A105" s="36" t="s">
        <v>40</v>
      </c>
      <c r="B105" s="36"/>
      <c r="C105" s="36"/>
      <c r="D105" s="37">
        <f>SUM(D98,D101:D103)</f>
        <v>24800</v>
      </c>
      <c r="E105" s="27">
        <f>SUM(E98,E103)</f>
        <v>24800</v>
      </c>
      <c r="F105" s="22"/>
      <c r="G105" s="92">
        <f>SUM(G98,G101,G102,G103)</f>
        <v>7344</v>
      </c>
      <c r="H105" s="12">
        <f>SUM(H98,H101,H102,H103)</f>
        <v>7344</v>
      </c>
      <c r="I105" s="28"/>
      <c r="J105" s="92"/>
      <c r="K105" s="12"/>
      <c r="L105" s="23"/>
      <c r="M105" s="12"/>
      <c r="N105" s="12"/>
      <c r="O105" s="28"/>
      <c r="P105" s="12"/>
      <c r="Q105" s="12"/>
      <c r="R105" s="23"/>
      <c r="S105" s="96">
        <f>SUM(S98:S103)</f>
        <v>2155</v>
      </c>
      <c r="T105" s="22">
        <f>SUM(T98:T103)</f>
        <v>2155</v>
      </c>
      <c r="U105" s="28"/>
      <c r="V105" s="12"/>
      <c r="W105" s="12"/>
      <c r="X105" s="22"/>
      <c r="Y105" s="12"/>
      <c r="Z105" s="12"/>
      <c r="AA105" s="22"/>
      <c r="AB105" s="37">
        <f>SUM(AB98,AB101:AB103)</f>
        <v>35203</v>
      </c>
      <c r="AC105" s="27">
        <f>SUM(AC98,AC103)</f>
        <v>35203</v>
      </c>
      <c r="AD105" s="22"/>
    </row>
    <row r="106" spans="1:30" ht="6.75" customHeight="1">
      <c r="A106" s="12"/>
      <c r="B106" s="12"/>
      <c r="C106" s="12" t="s">
        <v>3</v>
      </c>
      <c r="D106" s="12"/>
      <c r="E106" s="17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2" customFormat="1" ht="18.75">
      <c r="A107" s="38" t="s">
        <v>6</v>
      </c>
      <c r="B107" s="38" t="s">
        <v>5</v>
      </c>
      <c r="C107" s="39" t="s">
        <v>47</v>
      </c>
      <c r="D107" s="40"/>
      <c r="E107" s="41"/>
      <c r="F107" s="18"/>
      <c r="G107" s="22"/>
      <c r="H107" s="22"/>
      <c r="I107" s="12"/>
      <c r="J107" s="22"/>
      <c r="K107" s="22"/>
      <c r="L107" s="12"/>
      <c r="M107" s="22"/>
      <c r="N107" s="22"/>
      <c r="O107" s="12"/>
      <c r="P107" s="22"/>
      <c r="Q107" s="22"/>
      <c r="R107" s="12"/>
      <c r="S107" s="22"/>
      <c r="T107" s="22"/>
      <c r="U107" s="12"/>
      <c r="V107" s="22"/>
      <c r="W107" s="22"/>
      <c r="X107" s="12"/>
      <c r="Y107" s="22"/>
      <c r="Z107" s="22"/>
      <c r="AA107" s="12"/>
      <c r="AB107" s="22"/>
      <c r="AC107" s="22"/>
      <c r="AD107" s="12"/>
    </row>
    <row r="108" spans="1:30" s="2" customFormat="1" ht="21.75" customHeight="1">
      <c r="A108" s="42">
        <v>5222</v>
      </c>
      <c r="B108" s="18">
        <v>3419</v>
      </c>
      <c r="C108" s="18" t="s">
        <v>12</v>
      </c>
      <c r="D108" s="18"/>
      <c r="E108" s="16">
        <v>190</v>
      </c>
      <c r="F108" s="77"/>
      <c r="G108" s="22"/>
      <c r="H108" s="22"/>
      <c r="I108" s="77"/>
      <c r="J108" s="22"/>
      <c r="K108" s="22"/>
      <c r="L108" s="77"/>
      <c r="M108" s="22"/>
      <c r="N108" s="22"/>
      <c r="O108" s="77"/>
      <c r="P108" s="22"/>
      <c r="Q108" s="22"/>
      <c r="R108" s="77"/>
      <c r="S108" s="22"/>
      <c r="T108" s="22"/>
      <c r="U108" s="77"/>
      <c r="V108" s="22"/>
      <c r="W108" s="22"/>
      <c r="X108" s="77"/>
      <c r="Y108" s="22"/>
      <c r="Z108" s="22"/>
      <c r="AA108" s="77"/>
      <c r="AB108" s="22"/>
      <c r="AC108" s="22"/>
      <c r="AD108" s="77"/>
    </row>
    <row r="109" spans="1:30" s="2" customFormat="1" ht="21.75" customHeight="1">
      <c r="A109" s="42">
        <v>5222</v>
      </c>
      <c r="B109" s="18">
        <v>3419</v>
      </c>
      <c r="C109" s="18" t="s">
        <v>46</v>
      </c>
      <c r="D109" s="18"/>
      <c r="E109" s="16">
        <v>20</v>
      </c>
      <c r="F109" s="77"/>
      <c r="G109" s="12"/>
      <c r="H109" s="12"/>
      <c r="I109" s="77"/>
      <c r="J109" s="12"/>
      <c r="K109" s="12"/>
      <c r="L109" s="77"/>
      <c r="M109" s="12"/>
      <c r="N109" s="12"/>
      <c r="O109" s="77"/>
      <c r="P109" s="12"/>
      <c r="Q109" s="12"/>
      <c r="R109" s="77"/>
      <c r="S109" s="12"/>
      <c r="T109" s="12"/>
      <c r="U109" s="77"/>
      <c r="V109" s="12"/>
      <c r="W109" s="12"/>
      <c r="X109" s="77"/>
      <c r="Y109" s="12"/>
      <c r="Z109" s="12"/>
      <c r="AA109" s="77"/>
      <c r="AB109" s="12"/>
      <c r="AC109" s="12"/>
      <c r="AD109" s="77"/>
    </row>
    <row r="110" spans="1:30" s="2" customFormat="1" ht="18">
      <c r="A110" s="20">
        <v>5222</v>
      </c>
      <c r="B110" s="20">
        <v>5512</v>
      </c>
      <c r="C110" s="18" t="s">
        <v>127</v>
      </c>
      <c r="D110" s="18"/>
      <c r="E110" s="18">
        <v>130</v>
      </c>
      <c r="F110" s="43"/>
      <c r="G110" s="12"/>
      <c r="H110" s="12"/>
      <c r="I110" s="44"/>
      <c r="J110" s="12"/>
      <c r="K110" s="12"/>
      <c r="L110" s="44"/>
      <c r="M110" s="12"/>
      <c r="N110" s="12"/>
      <c r="O110" s="44"/>
      <c r="P110" s="12"/>
      <c r="Q110" s="12"/>
      <c r="R110" s="44"/>
      <c r="S110" s="12"/>
      <c r="T110" s="12"/>
      <c r="U110" s="44"/>
      <c r="V110" s="12"/>
      <c r="W110" s="12"/>
      <c r="X110" s="44" t="s">
        <v>3</v>
      </c>
      <c r="Y110" s="12"/>
      <c r="Z110" s="12"/>
      <c r="AA110" s="44" t="s">
        <v>3</v>
      </c>
      <c r="AB110" s="12"/>
      <c r="AC110" s="12"/>
      <c r="AD110" s="44"/>
    </row>
    <row r="111" spans="1:30" s="2" customFormat="1" ht="21.75" customHeight="1" hidden="1">
      <c r="A111" s="20">
        <v>5222</v>
      </c>
      <c r="B111" s="20">
        <v>5512</v>
      </c>
      <c r="C111" s="18" t="s">
        <v>66</v>
      </c>
      <c r="D111" s="18"/>
      <c r="E111" s="18">
        <v>0</v>
      </c>
      <c r="F111" s="18"/>
      <c r="G111" s="77"/>
      <c r="H111" s="77"/>
      <c r="I111" s="12"/>
      <c r="J111" s="77"/>
      <c r="K111" s="77"/>
      <c r="L111" s="12"/>
      <c r="M111" s="77"/>
      <c r="N111" s="77"/>
      <c r="O111" s="12"/>
      <c r="P111" s="77"/>
      <c r="Q111" s="77"/>
      <c r="R111" s="12"/>
      <c r="S111" s="77"/>
      <c r="T111" s="77"/>
      <c r="U111" s="12"/>
      <c r="V111" s="77"/>
      <c r="W111" s="77"/>
      <c r="X111" s="12"/>
      <c r="Y111" s="77"/>
      <c r="Z111" s="77"/>
      <c r="AA111" s="12"/>
      <c r="AB111" s="77"/>
      <c r="AC111" s="77"/>
      <c r="AD111" s="12"/>
    </row>
    <row r="112" spans="1:30" s="2" customFormat="1" ht="19.5" customHeight="1">
      <c r="A112" s="20">
        <v>5221</v>
      </c>
      <c r="B112" s="20">
        <v>3523</v>
      </c>
      <c r="C112" s="58" t="s">
        <v>52</v>
      </c>
      <c r="D112" s="18"/>
      <c r="E112" s="18">
        <v>60</v>
      </c>
      <c r="F112" s="18"/>
      <c r="G112" s="77"/>
      <c r="H112" s="77"/>
      <c r="I112" s="12"/>
      <c r="J112" s="77"/>
      <c r="K112" s="77"/>
      <c r="L112" s="12"/>
      <c r="M112" s="77"/>
      <c r="N112" s="77"/>
      <c r="O112" s="12"/>
      <c r="P112" s="77"/>
      <c r="Q112" s="77"/>
      <c r="R112" s="12"/>
      <c r="S112" s="77"/>
      <c r="T112" s="77"/>
      <c r="U112" s="12"/>
      <c r="V112" s="77"/>
      <c r="W112" s="77"/>
      <c r="X112" s="12"/>
      <c r="Y112" s="77"/>
      <c r="Z112" s="77"/>
      <c r="AA112" s="12"/>
      <c r="AB112" s="77"/>
      <c r="AC112" s="77"/>
      <c r="AD112" s="12"/>
    </row>
    <row r="113" spans="1:30" s="2" customFormat="1" ht="18">
      <c r="A113" s="20"/>
      <c r="B113" s="20"/>
      <c r="C113" s="18"/>
      <c r="D113" s="18"/>
      <c r="E113" s="18"/>
      <c r="F113" s="12"/>
      <c r="G113" s="44"/>
      <c r="H113" s="44"/>
      <c r="I113" s="12"/>
      <c r="J113" s="44"/>
      <c r="K113" s="44"/>
      <c r="L113" s="12"/>
      <c r="M113" s="44"/>
      <c r="N113" s="44"/>
      <c r="O113" s="12"/>
      <c r="P113" s="44"/>
      <c r="Q113" s="44"/>
      <c r="R113" s="12"/>
      <c r="S113" s="44"/>
      <c r="T113" s="44"/>
      <c r="U113" s="12"/>
      <c r="V113" s="44"/>
      <c r="W113" s="44"/>
      <c r="X113" s="12"/>
      <c r="Y113" s="44"/>
      <c r="Z113" s="44"/>
      <c r="AA113" s="12"/>
      <c r="AB113" s="44"/>
      <c r="AC113" s="44"/>
      <c r="AD113" s="12"/>
    </row>
    <row r="114" spans="1:30" s="2" customFormat="1" ht="18">
      <c r="A114" s="20">
        <v>5222</v>
      </c>
      <c r="B114" s="20">
        <v>6409</v>
      </c>
      <c r="C114" s="18" t="s">
        <v>128</v>
      </c>
      <c r="D114" s="12"/>
      <c r="E114" s="18">
        <v>10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2" customFormat="1" ht="18">
      <c r="A115" s="20">
        <v>5222</v>
      </c>
      <c r="B115" s="18">
        <v>6409</v>
      </c>
      <c r="C115" s="58" t="s">
        <v>53</v>
      </c>
      <c r="D115" s="12"/>
      <c r="E115" s="16">
        <v>15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2" customFormat="1" ht="18">
      <c r="A116" s="18">
        <v>5222</v>
      </c>
      <c r="B116" s="18">
        <v>6409</v>
      </c>
      <c r="C116" s="58" t="s">
        <v>67</v>
      </c>
      <c r="D116" s="18"/>
      <c r="E116" s="16">
        <v>25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2" customFormat="1" ht="18" customHeight="1">
      <c r="A117" s="45">
        <v>5222</v>
      </c>
      <c r="B117" s="42">
        <v>6409</v>
      </c>
      <c r="C117" s="59" t="s">
        <v>76</v>
      </c>
      <c r="D117" s="18"/>
      <c r="E117" s="16">
        <v>30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2" customFormat="1" ht="17.25" customHeight="1" hidden="1">
      <c r="A118" s="45">
        <v>5221</v>
      </c>
      <c r="B118" s="42">
        <v>6409</v>
      </c>
      <c r="C118" s="59" t="s">
        <v>68</v>
      </c>
      <c r="D118" s="18"/>
      <c r="E118" s="16">
        <v>0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2" customFormat="1" ht="18" hidden="1">
      <c r="A119" s="45">
        <v>5221</v>
      </c>
      <c r="B119" s="42">
        <v>6409</v>
      </c>
      <c r="C119" s="59" t="s">
        <v>69</v>
      </c>
      <c r="D119" s="18"/>
      <c r="E119" s="16">
        <v>0</v>
      </c>
      <c r="F119" s="18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8" hidden="1">
      <c r="A120" s="45">
        <v>5222</v>
      </c>
      <c r="B120" s="42">
        <v>6409</v>
      </c>
      <c r="C120" s="59" t="s">
        <v>70</v>
      </c>
      <c r="D120" s="18"/>
      <c r="E120" s="16">
        <v>0</v>
      </c>
      <c r="F120" s="17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8" hidden="1">
      <c r="A121" s="45">
        <v>5221</v>
      </c>
      <c r="B121" s="42">
        <v>6409</v>
      </c>
      <c r="C121" s="59" t="s">
        <v>71</v>
      </c>
      <c r="D121" s="18"/>
      <c r="E121" s="16">
        <v>0</v>
      </c>
      <c r="F121" s="17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8" hidden="1">
      <c r="A122" s="45">
        <v>5222</v>
      </c>
      <c r="B122" s="42">
        <v>6409</v>
      </c>
      <c r="C122" s="59" t="s">
        <v>72</v>
      </c>
      <c r="D122" s="18"/>
      <c r="E122" s="16">
        <v>0</v>
      </c>
      <c r="F122" s="17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2" customFormat="1" ht="18" hidden="1">
      <c r="A123" s="45">
        <v>5222</v>
      </c>
      <c r="B123" s="42">
        <v>6409</v>
      </c>
      <c r="C123" s="59" t="s">
        <v>73</v>
      </c>
      <c r="D123" s="18"/>
      <c r="E123" s="16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8" hidden="1">
      <c r="A124" s="45">
        <v>5223</v>
      </c>
      <c r="B124" s="42">
        <v>6409</v>
      </c>
      <c r="C124" s="59" t="s">
        <v>74</v>
      </c>
      <c r="D124" s="18"/>
      <c r="E124" s="16">
        <v>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8" hidden="1">
      <c r="A125" s="45">
        <v>5222</v>
      </c>
      <c r="B125" s="42">
        <v>6409</v>
      </c>
      <c r="C125" s="59" t="s">
        <v>75</v>
      </c>
      <c r="D125" s="18"/>
      <c r="E125" s="16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2" customFormat="1" ht="18" hidden="1">
      <c r="A126" s="45">
        <v>5223</v>
      </c>
      <c r="B126" s="42">
        <v>6409</v>
      </c>
      <c r="C126" s="59" t="s">
        <v>77</v>
      </c>
      <c r="D126" s="18"/>
      <c r="E126" s="16">
        <v>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8" hidden="1">
      <c r="A127" s="45">
        <v>5222</v>
      </c>
      <c r="B127" s="42">
        <v>6409</v>
      </c>
      <c r="C127" s="59" t="s">
        <v>78</v>
      </c>
      <c r="D127" s="18"/>
      <c r="E127" s="16">
        <v>0</v>
      </c>
      <c r="F127" s="17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8">
      <c r="A128" s="45">
        <v>5222</v>
      </c>
      <c r="B128" s="42">
        <v>6409</v>
      </c>
      <c r="C128" s="16" t="s">
        <v>48</v>
      </c>
      <c r="D128" s="18"/>
      <c r="E128" s="16">
        <v>14</v>
      </c>
      <c r="F128" s="17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20.25">
      <c r="A129" s="45"/>
      <c r="B129" s="42"/>
      <c r="C129" s="16"/>
      <c r="D129" s="18"/>
      <c r="E129" s="16"/>
      <c r="F129" s="3"/>
      <c r="G129" s="12"/>
      <c r="H129" s="12"/>
      <c r="I129" s="3"/>
      <c r="J129" s="12"/>
      <c r="K129" s="12"/>
      <c r="L129" s="3"/>
      <c r="M129" s="12"/>
      <c r="N129" s="12"/>
      <c r="O129" s="3"/>
      <c r="P129" s="12"/>
      <c r="Q129" s="12"/>
      <c r="R129" s="3"/>
      <c r="S129" s="12"/>
      <c r="T129" s="12"/>
      <c r="U129" s="3"/>
      <c r="V129" s="12"/>
      <c r="W129" s="12"/>
      <c r="X129" s="3"/>
      <c r="Y129" s="12"/>
      <c r="Z129" s="12"/>
      <c r="AA129" s="3"/>
      <c r="AB129" s="12"/>
      <c r="AC129" s="12"/>
      <c r="AD129" s="3"/>
    </row>
    <row r="130" spans="1:30" ht="20.25">
      <c r="A130" s="38" t="s">
        <v>6</v>
      </c>
      <c r="B130" s="38" t="s">
        <v>5</v>
      </c>
      <c r="C130" s="39" t="s">
        <v>49</v>
      </c>
      <c r="D130" s="40"/>
      <c r="E130" s="41"/>
      <c r="F130" s="3"/>
      <c r="G130" s="12"/>
      <c r="H130" s="12"/>
      <c r="I130" s="3"/>
      <c r="J130" s="12"/>
      <c r="K130" s="12"/>
      <c r="L130" s="3"/>
      <c r="M130" s="12"/>
      <c r="N130" s="12"/>
      <c r="O130" s="3"/>
      <c r="P130" s="12"/>
      <c r="Q130" s="12"/>
      <c r="R130" s="3"/>
      <c r="S130" s="12"/>
      <c r="T130" s="12"/>
      <c r="U130" s="3"/>
      <c r="V130" s="12"/>
      <c r="W130" s="12"/>
      <c r="X130" s="3"/>
      <c r="Y130" s="12"/>
      <c r="Z130" s="12"/>
      <c r="AA130" s="3"/>
      <c r="AB130" s="12"/>
      <c r="AC130" s="12"/>
      <c r="AD130" s="3"/>
    </row>
    <row r="131" spans="1:30" ht="20.25">
      <c r="A131" s="45">
        <v>5179</v>
      </c>
      <c r="B131" s="45">
        <v>6409</v>
      </c>
      <c r="C131" s="18" t="s">
        <v>15</v>
      </c>
      <c r="D131" s="17"/>
      <c r="E131" s="16">
        <v>4</v>
      </c>
      <c r="F131" s="3"/>
      <c r="G131" s="12"/>
      <c r="H131" s="12"/>
      <c r="I131" s="3"/>
      <c r="J131" s="12"/>
      <c r="K131" s="12"/>
      <c r="L131" s="3"/>
      <c r="M131" s="12"/>
      <c r="N131" s="12"/>
      <c r="O131" s="3"/>
      <c r="P131" s="12"/>
      <c r="Q131" s="12"/>
      <c r="R131" s="3"/>
      <c r="S131" s="12"/>
      <c r="T131" s="12"/>
      <c r="U131" s="3"/>
      <c r="V131" s="12"/>
      <c r="W131" s="12"/>
      <c r="X131" s="3"/>
      <c r="Y131" s="12"/>
      <c r="Z131" s="12"/>
      <c r="AA131" s="3"/>
      <c r="AB131" s="12"/>
      <c r="AC131" s="12"/>
      <c r="AD131" s="3"/>
    </row>
    <row r="132" spans="1:30" ht="20.25">
      <c r="A132" s="45">
        <v>5179</v>
      </c>
      <c r="B132" s="18">
        <v>6409</v>
      </c>
      <c r="C132" s="16" t="s">
        <v>16</v>
      </c>
      <c r="D132" s="17"/>
      <c r="E132" s="16">
        <v>2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0.25">
      <c r="A133" s="45">
        <v>5329</v>
      </c>
      <c r="B133" s="42">
        <v>6409</v>
      </c>
      <c r="C133" s="59" t="s">
        <v>55</v>
      </c>
      <c r="D133" s="17"/>
      <c r="E133" s="16">
        <v>3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0.25">
      <c r="A134" s="20">
        <v>5329</v>
      </c>
      <c r="B134" s="42">
        <v>6409</v>
      </c>
      <c r="C134" s="18" t="s">
        <v>13</v>
      </c>
      <c r="D134" s="18"/>
      <c r="E134" s="16">
        <v>141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20">
        <v>5179</v>
      </c>
      <c r="B135" s="20">
        <v>6409</v>
      </c>
      <c r="C135" s="18" t="s">
        <v>14</v>
      </c>
      <c r="D135" s="18"/>
      <c r="E135" s="16">
        <v>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20"/>
      <c r="B136" s="20"/>
      <c r="C136" s="18"/>
      <c r="D136" s="18"/>
      <c r="E136" s="1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45">
        <v>5909</v>
      </c>
      <c r="B137" s="42">
        <v>6409</v>
      </c>
      <c r="C137" s="64" t="s">
        <v>54</v>
      </c>
      <c r="D137" s="18"/>
      <c r="E137" s="46">
        <v>15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12"/>
      <c r="B138" s="12"/>
      <c r="C138" s="12"/>
      <c r="D138" s="17"/>
      <c r="E138" s="17">
        <f>SUM(E114:E137)</f>
        <v>260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12"/>
      <c r="B139" s="12"/>
      <c r="C139" s="12"/>
      <c r="D139" s="17"/>
      <c r="E139" s="1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9">
        <v>5169</v>
      </c>
      <c r="B140" s="9">
        <v>6171</v>
      </c>
      <c r="C140" s="8" t="s">
        <v>50</v>
      </c>
      <c r="D140" s="3"/>
      <c r="E140" s="3">
        <v>60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3"/>
      <c r="B142" s="3"/>
      <c r="C142" s="3" t="s">
        <v>3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7:29" ht="20.25">
      <c r="G157" s="3"/>
      <c r="H157" s="3"/>
      <c r="J157" s="3"/>
      <c r="K157" s="3"/>
      <c r="M157" s="3"/>
      <c r="N157" s="3"/>
      <c r="P157" s="3"/>
      <c r="Q157" s="3"/>
      <c r="S157" s="3"/>
      <c r="T157" s="3"/>
      <c r="V157" s="3"/>
      <c r="W157" s="3"/>
      <c r="Y157" s="3"/>
      <c r="Z157" s="3"/>
      <c r="AB157" s="3"/>
      <c r="AC157" s="3"/>
    </row>
    <row r="158" spans="7:29" ht="20.25">
      <c r="G158" s="3"/>
      <c r="H158" s="3"/>
      <c r="J158" s="3"/>
      <c r="K158" s="3"/>
      <c r="M158" s="3"/>
      <c r="N158" s="3"/>
      <c r="P158" s="3"/>
      <c r="Q158" s="3"/>
      <c r="S158" s="3"/>
      <c r="T158" s="3"/>
      <c r="V158" s="3"/>
      <c r="W158" s="3"/>
      <c r="Y158" s="3"/>
      <c r="Z158" s="3"/>
      <c r="AB158" s="3"/>
      <c r="AC158" s="3"/>
    </row>
    <row r="159" spans="7:29" ht="20.25">
      <c r="G159" s="3"/>
      <c r="H159" s="3"/>
      <c r="J159" s="3"/>
      <c r="K159" s="3"/>
      <c r="M159" s="3"/>
      <c r="N159" s="3"/>
      <c r="P159" s="3"/>
      <c r="Q159" s="3"/>
      <c r="S159" s="3"/>
      <c r="T159" s="3"/>
      <c r="V159" s="3"/>
      <c r="W159" s="3"/>
      <c r="Y159" s="3"/>
      <c r="Z159" s="3"/>
      <c r="AB159" s="3"/>
      <c r="AC159" s="3"/>
    </row>
  </sheetData>
  <sheetProtection/>
  <mergeCells count="13">
    <mergeCell ref="A98:C98"/>
    <mergeCell ref="G1:H1"/>
    <mergeCell ref="J1:K1"/>
    <mergeCell ref="M1:N1"/>
    <mergeCell ref="A96:C96"/>
    <mergeCell ref="Y1:Z1"/>
    <mergeCell ref="AE22:AI27"/>
    <mergeCell ref="AE68:AH69"/>
    <mergeCell ref="P1:Q1"/>
    <mergeCell ref="S1:T1"/>
    <mergeCell ref="V1:W1"/>
    <mergeCell ref="AB1:AC1"/>
    <mergeCell ref="AE57:AJ58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Jarosek</cp:lastModifiedBy>
  <cp:lastPrinted>2017-09-13T06:10:25Z</cp:lastPrinted>
  <dcterms:created xsi:type="dcterms:W3CDTF">2008-01-04T11:23:13Z</dcterms:created>
  <dcterms:modified xsi:type="dcterms:W3CDTF">2017-10-16T11:34:06Z</dcterms:modified>
  <cp:category/>
  <cp:version/>
  <cp:contentType/>
  <cp:contentStatus/>
</cp:coreProperties>
</file>