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40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<sst xmlns="http://schemas.openxmlformats.org/spreadsheetml/2006/main" count="220" uniqueCount="164">
  <si>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</si>
  <si>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</si>
  <si>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</si>
  <si>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</si>
  <si>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</si>
  <si>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</si>
  <si>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</si>
  <si>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</si>
  <si>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</si>
  <si>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</si>
  <si>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</si>
  <si>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</si>
  <si>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</si>
  <si>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</si>
  <si>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</si>
  <si>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</si>
  <si>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</si>
  <si>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</si>
  <si>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</si>
  <si>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</si>
  <si>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</si>
  <si>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</si>
  <si>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</si>
  <si>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</si>
  <si>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</si>
  <si>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</si>
  <si>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Krajů</t>
  </si>
  <si>
    <t>Převody z rozpočtových účtů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</si>
  <si>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</si>
  <si>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</si>
  <si>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</si>
  <si>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</si>
  <si>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</si>
  <si>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</si>
  <si>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</si>
  <si>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</si>
  <si>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</si>
  <si>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</si>
  <si>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</si>
  <si>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</si>
  <si>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</si>
  <si>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</si>
  <si>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</si>
  <si>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</si>
  <si>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</si>
  <si>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</si>
  <si>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</si>
  <si>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</si>
  <si>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</si>
  <si>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</si>
  <si>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</si>
  <si>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</si>
  <si>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</si>
  <si>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</si>
  <si>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</si>
  <si>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</si>
  <si>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</si>
  <si>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</si>
  <si>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</si>
  <si>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</si>
  <si>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</si>
  <si>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</si>
  <si>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</si>
  <si>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</si>
  <si>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</si>
  <si>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</si>
  <si>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</si>
  <si>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</si>
  <si>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</si>
  <si>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</si>
  <si>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</si>
  <si>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</si>
  <si>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</si>
  <si>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</si>
  <si>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</si>
  <si>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</si>
  <si>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</si>
  <si>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</si>
  <si>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</si>
  <si>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</si>
  <si>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</si>
  <si>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</si>
  <si>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</si>
  <si>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</si>
  <si>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</si>
  <si>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</si>
  <si>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Rozpočtové opatření č.7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</si>
  <si>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</si>
  <si>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</si>
  <si>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</si>
  <si>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</si>
  <si>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</si>
  <si>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</si>
  <si>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</si>
  <si>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</si>
  <si>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</si>
  <si>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</si>
  <si>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</si>
  <si>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</si>
  <si>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</si>
  <si>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</si>
  <si>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</si>
  <si>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</si>
  <si>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</si>
  <si>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</si>
  <si>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</si>
  <si>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</si>
  <si>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</si>
  <si>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</si>
  <si>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</si>
  <si>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</si>
  <si>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</si>
  <si>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</si>
  <si>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</si>
  <si>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</si>
  <si>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Veřejná finanční podpora SDH VP + OSH a okrsek</t>
  </si>
  <si>
    <t>NIV přijaté transfery ze SR</t>
  </si>
  <si>
    <t>Dopravní obslužnost</t>
  </si>
  <si>
    <t>Zrušený odvod z výherních hracích přístrojů</t>
  </si>
  <si>
    <t>Uhrada splátky dlouhodobých přijatých půjčených prostředků</t>
  </si>
  <si>
    <t>Daň z hazardních her</t>
  </si>
  <si>
    <t>Odvody za odnětí půdy ze zemědělského půdního fondu</t>
  </si>
  <si>
    <t>Volba prezidenta republiky</t>
  </si>
  <si>
    <t>IV přijaté transfery ze státních fondů</t>
  </si>
  <si>
    <t>Volby do Parlamentu ČR</t>
  </si>
  <si>
    <t>Investiční příspěvek SOH na PD DSSH</t>
  </si>
  <si>
    <t>Hydraulická radlice</t>
  </si>
  <si>
    <t>Rozpočtové opatření č.8</t>
  </si>
  <si>
    <t>Přeložka vedení veřejného osvětlení - Obecnice</t>
  </si>
  <si>
    <t>Daň z příjmů placená obcí</t>
  </si>
  <si>
    <t>Odvody za odnětí půdy ze lesního půdního fondu</t>
  </si>
  <si>
    <t>Odvod loterií a podobných he vč. VHP</t>
  </si>
  <si>
    <t>Pietní akty</t>
  </si>
  <si>
    <t>Přeložka VO - Obecnice vč. solárních svítidel VO</t>
  </si>
  <si>
    <t>Přeložka NN - Obecnice - příspěvek ČEZ</t>
  </si>
  <si>
    <t>PD k ÚR s SP pro zavlažování fotbalového hřiště</t>
  </si>
  <si>
    <t>Investiční příspěvek SOH na tendr a realizační DP pro DSSH</t>
  </si>
  <si>
    <t>TZ podlahy na hospodářském objektu obce</t>
  </si>
  <si>
    <t>PD pro ÚR pro křižovatku silnic I/57 a I/49</t>
  </si>
  <si>
    <t>Úvěr u ČS a.s.</t>
  </si>
  <si>
    <t>Veřejná finanční podpora MS Val. Polanka</t>
  </si>
  <si>
    <t>ZO ČSOP Nový Jičín - Bartošovice</t>
  </si>
  <si>
    <t>ZŠ Horní Lideč</t>
  </si>
  <si>
    <t>na rok 2018  :</t>
  </si>
  <si>
    <t xml:space="preserve">NIV přijaté transfery od obcí </t>
  </si>
  <si>
    <t>Rozhlasová ústředna SARAH IV</t>
  </si>
  <si>
    <t xml:space="preserve">NIV přijaté transfery z všeobecné pokladní správy SR </t>
  </si>
  <si>
    <t>INV přijaté transfery od obcí</t>
  </si>
  <si>
    <t>Volby do zastupitelstev obcí</t>
  </si>
  <si>
    <t>Vyšší příjem daně z hazardních her</t>
  </si>
  <si>
    <t>Vyšší příjem za odnětí ze zemědělského půdního fondu</t>
  </si>
  <si>
    <t>Finanční dar na podporu sportu</t>
  </si>
  <si>
    <t>Pojistné plnění za poškozený sloup VO</t>
  </si>
  <si>
    <t>Volby do zastupitelstev územně samosprávných celků</t>
  </si>
  <si>
    <t>Služebnost - 3 tis. Kč - CETIN, a.s.</t>
  </si>
  <si>
    <t>Převod na opravu komunikací</t>
  </si>
  <si>
    <t>Příspěvek obci Prameny - veřejná sbírka</t>
  </si>
  <si>
    <t>Ostatní nemocnice</t>
  </si>
  <si>
    <t>Finanční dar - Vsetínská nemocnice, a.s.</t>
  </si>
  <si>
    <t>Plyn+elekřina-objekt čp.81</t>
  </si>
  <si>
    <t>práce v lese</t>
  </si>
  <si>
    <t>Převod na práce v lese</t>
  </si>
  <si>
    <t>Převod na opravy komunikací - 60 tis. + práce v lese - 40tis.</t>
  </si>
  <si>
    <t>Nákup frézované drti -50 tis. Kč + oprava komunikací - 142 tis. Kč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</si>
</sst>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18" fillId="0" borderId="0" xfId="0" applyFont="1" applyAlignment="1">
      <alignment vertical="top" wrapText="1"/>
    </xf>
    <xf numFmtId="0" fontId="18" fillId="0" borderId="16" xfId="0" applyFont="1" applyBorder="1" applyAlignment="1">
      <alignment/>
    </xf>
    <xf numFmtId="1" fontId="10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8" fillId="0" borderId="10" xfId="0" applyNumberFormat="1" applyFont="1" applyFill="1" applyBorder="1" applyAlignment="1">
      <alignment/>
    </xf>
    <xf numFmtId="0" fontId="18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18" fillId="0" borderId="10" xfId="0" applyFont="1" applyFill="1" applyBorder="1" applyAlignment="1">
      <alignment shrinkToFit="1"/>
    </xf>
    <xf numFmtId="0" fontId="22" fillId="0" borderId="0" xfId="0" applyFont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8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5"/>
  <sheetViews>
    <sheetView tabSelected="1" zoomScale="130" zoomScaleNormal="130" zoomScalePageLayoutView="0" workbookViewId="0" topLeftCell="D64">
      <selection activeCell="AI39" sqref="AI39"/>
    </sheetView>
  </sheetViews>
  <sheetFormatPr defaultColWidth="9.140625" defaultRowHeight="12.75"/>
  <cols>
    <col min="1" max="2" width="8.140625" style="0" customWidth="1"/>
    <col min="3" max="3" width="70.57421875" style="0" customWidth="1"/>
    <col min="4" max="4" width="11.28125" style="0" customWidth="1"/>
    <col min="5" max="5" width="10.57421875" style="0" customWidth="1"/>
    <col min="6" max="6" width="0.85546875" style="0" customWidth="1"/>
    <col min="7" max="7" width="10.140625" style="0" customWidth="1"/>
    <col min="8" max="8" width="10.8515625" style="0" customWidth="1"/>
    <col min="9" max="9" width="0.85546875" style="0" customWidth="1"/>
    <col min="10" max="10" width="10.421875" style="0" customWidth="1"/>
    <col min="11" max="11" width="11.28125" style="0" customWidth="1"/>
    <col min="12" max="12" width="0.85546875" style="0" customWidth="1"/>
    <col min="13" max="13" width="10.421875" style="0" customWidth="1"/>
    <col min="14" max="14" width="11.28125" style="0" customWidth="1"/>
    <col min="15" max="15" width="0.85546875" style="0" customWidth="1"/>
    <col min="16" max="16" width="10.421875" style="0" customWidth="1"/>
    <col min="17" max="17" width="11.28125" style="0" customWidth="1"/>
    <col min="18" max="18" width="1.57421875" style="0" customWidth="1"/>
    <col min="19" max="19" width="10.421875" style="0" customWidth="1"/>
    <col min="20" max="20" width="11.28125" style="0" customWidth="1"/>
    <col min="21" max="21" width="1.1484375" style="0" customWidth="1"/>
    <col min="22" max="22" width="10.421875" style="0" hidden="1" customWidth="1"/>
    <col min="23" max="23" width="11.28125" style="0" hidden="1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1.8515625" style="0" hidden="1" customWidth="1"/>
    <col min="28" max="28" width="10.421875" style="0" hidden="1" customWidth="1"/>
    <col min="29" max="29" width="11.28125" style="0" hidden="1" customWidth="1"/>
    <col min="30" max="30" width="0.85546875" style="0" hidden="1" customWidth="1"/>
    <col min="31" max="31" width="10.421875" style="0" customWidth="1"/>
    <col min="32" max="32" width="11.28125" style="0" customWidth="1"/>
    <col min="33" max="33" width="0.85546875" style="0" customWidth="1"/>
  </cols>
  <sheetData>
    <row r="1" spans="1:33" ht="39" customHeight="1">
      <c r="A1" s="3"/>
      <c r="B1" s="76" t="s">
        <v>54</v>
      </c>
      <c r="C1" s="3"/>
      <c r="D1" s="3"/>
      <c r="E1" s="3"/>
      <c r="F1" s="3"/>
      <c r="G1" s="108" t="s">
        <v>77</v>
      </c>
      <c r="H1" s="109"/>
      <c r="I1" s="3"/>
      <c r="J1" s="108" t="s">
        <v>78</v>
      </c>
      <c r="K1" s="109"/>
      <c r="L1" s="3"/>
      <c r="M1" s="108" t="s">
        <v>79</v>
      </c>
      <c r="N1" s="109"/>
      <c r="O1" s="3"/>
      <c r="P1" s="108" t="s">
        <v>80</v>
      </c>
      <c r="Q1" s="109"/>
      <c r="R1" s="3"/>
      <c r="S1" s="108" t="s">
        <v>76</v>
      </c>
      <c r="T1" s="109"/>
      <c r="U1" s="3"/>
      <c r="V1" s="108" t="s">
        <v>81</v>
      </c>
      <c r="W1" s="109"/>
      <c r="X1" s="3"/>
      <c r="Y1" s="108" t="s">
        <v>86</v>
      </c>
      <c r="Z1" s="109"/>
      <c r="AA1" s="3"/>
      <c r="AB1" s="108" t="s">
        <v>127</v>
      </c>
      <c r="AC1" s="109"/>
      <c r="AD1" s="3"/>
      <c r="AE1" s="108" t="s">
        <v>82</v>
      </c>
      <c r="AF1" s="109"/>
      <c r="AG1" s="3"/>
    </row>
    <row r="2" spans="1:33" ht="20.25">
      <c r="A2" s="3"/>
      <c r="B2" s="4" t="s">
        <v>143</v>
      </c>
      <c r="C2" s="3"/>
      <c r="D2" s="5" t="s">
        <v>17</v>
      </c>
      <c r="E2" s="5" t="s">
        <v>36</v>
      </c>
      <c r="F2" s="3"/>
      <c r="G2" s="5" t="s">
        <v>17</v>
      </c>
      <c r="H2" s="5" t="s">
        <v>36</v>
      </c>
      <c r="I2" s="3"/>
      <c r="J2" s="5" t="s">
        <v>17</v>
      </c>
      <c r="K2" s="5" t="s">
        <v>36</v>
      </c>
      <c r="L2" s="3"/>
      <c r="M2" s="5" t="s">
        <v>17</v>
      </c>
      <c r="N2" s="5" t="s">
        <v>36</v>
      </c>
      <c r="O2" s="3"/>
      <c r="P2" s="5" t="s">
        <v>17</v>
      </c>
      <c r="Q2" s="5" t="s">
        <v>36</v>
      </c>
      <c r="R2" s="3"/>
      <c r="S2" s="5" t="s">
        <v>17</v>
      </c>
      <c r="T2" s="5" t="s">
        <v>36</v>
      </c>
      <c r="U2" s="3"/>
      <c r="V2" s="5" t="s">
        <v>17</v>
      </c>
      <c r="W2" s="5" t="s">
        <v>36</v>
      </c>
      <c r="X2" s="3"/>
      <c r="Y2" s="5" t="s">
        <v>17</v>
      </c>
      <c r="Z2" s="5" t="s">
        <v>36</v>
      </c>
      <c r="AA2" s="3"/>
      <c r="AB2" s="5" t="s">
        <v>17</v>
      </c>
      <c r="AC2" s="5" t="s">
        <v>36</v>
      </c>
      <c r="AD2" s="3"/>
      <c r="AE2" s="5" t="s">
        <v>17</v>
      </c>
      <c r="AF2" s="5" t="s">
        <v>36</v>
      </c>
      <c r="AG2" s="3"/>
    </row>
    <row r="3" spans="1:33" ht="20.25">
      <c r="A3" s="86" t="s">
        <v>34</v>
      </c>
      <c r="B3" s="87" t="s">
        <v>33</v>
      </c>
      <c r="C3" s="6" t="s">
        <v>35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  <c r="AE3" s="7" t="s">
        <v>4</v>
      </c>
      <c r="AF3" s="7" t="s">
        <v>4</v>
      </c>
      <c r="AG3" s="3"/>
    </row>
    <row r="4" spans="1:32" s="62" customFormat="1" ht="20.25">
      <c r="A4" s="60"/>
      <c r="B4" s="60">
        <v>1111</v>
      </c>
      <c r="C4" s="60" t="s">
        <v>87</v>
      </c>
      <c r="D4" s="61">
        <v>4600</v>
      </c>
      <c r="E4" s="60"/>
      <c r="G4" s="78"/>
      <c r="H4" s="78"/>
      <c r="J4" s="78"/>
      <c r="K4" s="78"/>
      <c r="M4" s="78"/>
      <c r="N4" s="78"/>
      <c r="P4" s="78"/>
      <c r="Q4" s="78"/>
      <c r="S4" s="78"/>
      <c r="T4" s="78"/>
      <c r="V4" s="78"/>
      <c r="W4" s="78"/>
      <c r="Y4" s="78"/>
      <c r="Z4" s="78"/>
      <c r="AB4" s="78"/>
      <c r="AC4" s="78"/>
      <c r="AE4" s="5">
        <f>SUM(D4,G4,J4,M4,P4,S4,V4,Y4,AB4)</f>
        <v>4600</v>
      </c>
      <c r="AF4" s="78"/>
    </row>
    <row r="5" spans="1:32" s="62" customFormat="1" ht="20.25">
      <c r="A5" s="60"/>
      <c r="B5" s="60">
        <v>1112</v>
      </c>
      <c r="C5" s="60" t="s">
        <v>88</v>
      </c>
      <c r="D5" s="61">
        <v>300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/>
      <c r="W5" s="78"/>
      <c r="Y5" s="78"/>
      <c r="Z5" s="78"/>
      <c r="AB5" s="78"/>
      <c r="AC5" s="78"/>
      <c r="AE5" s="5">
        <f aca="true" t="shared" si="0" ref="AE5:AE21">SUM(D5,G5,J5,M5,P5,S5,V5,Y5,AB5)</f>
        <v>300</v>
      </c>
      <c r="AF5" s="78"/>
    </row>
    <row r="6" spans="1:32" s="62" customFormat="1" ht="20.25">
      <c r="A6" s="60"/>
      <c r="B6" s="60">
        <v>1113</v>
      </c>
      <c r="C6" s="60" t="s">
        <v>89</v>
      </c>
      <c r="D6" s="61">
        <v>400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/>
      <c r="W6" s="78"/>
      <c r="Y6" s="78"/>
      <c r="Z6" s="78"/>
      <c r="AB6" s="78"/>
      <c r="AC6" s="78"/>
      <c r="AE6" s="5">
        <f t="shared" si="0"/>
        <v>400</v>
      </c>
      <c r="AF6" s="78"/>
    </row>
    <row r="7" spans="1:32" s="62" customFormat="1" ht="20.25">
      <c r="A7" s="60"/>
      <c r="B7" s="60">
        <v>1121</v>
      </c>
      <c r="C7" s="60" t="s">
        <v>90</v>
      </c>
      <c r="D7" s="61">
        <v>4300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/>
      <c r="W7" s="60"/>
      <c r="Y7" s="60"/>
      <c r="Z7" s="60"/>
      <c r="AB7" s="60"/>
      <c r="AC7" s="60"/>
      <c r="AE7" s="5">
        <f t="shared" si="0"/>
        <v>4300</v>
      </c>
      <c r="AF7" s="60"/>
    </row>
    <row r="8" spans="1:32" s="62" customFormat="1" ht="20.25">
      <c r="A8" s="60"/>
      <c r="B8" s="60">
        <v>1122</v>
      </c>
      <c r="C8" s="60" t="s">
        <v>129</v>
      </c>
      <c r="D8" s="61">
        <v>0</v>
      </c>
      <c r="E8" s="60"/>
      <c r="G8" s="60"/>
      <c r="H8" s="60"/>
      <c r="J8" s="60"/>
      <c r="K8" s="60"/>
      <c r="M8" s="60">
        <v>269</v>
      </c>
      <c r="N8" s="60"/>
      <c r="P8" s="60"/>
      <c r="Q8" s="60"/>
      <c r="S8" s="60"/>
      <c r="T8" s="60"/>
      <c r="V8" s="60"/>
      <c r="W8" s="60"/>
      <c r="Y8" s="60"/>
      <c r="Z8" s="60"/>
      <c r="AB8" s="60"/>
      <c r="AC8" s="60"/>
      <c r="AE8" s="5">
        <f>SUM(D8,G8,J8,M8,P8,S8,V8,Y8,AB8)</f>
        <v>269</v>
      </c>
      <c r="AF8" s="60"/>
    </row>
    <row r="9" spans="1:32" s="62" customFormat="1" ht="20.25">
      <c r="A9" s="60"/>
      <c r="B9" s="60">
        <v>1211</v>
      </c>
      <c r="C9" s="60" t="s">
        <v>91</v>
      </c>
      <c r="D9" s="61">
        <v>10100</v>
      </c>
      <c r="E9" s="60"/>
      <c r="G9" s="60"/>
      <c r="H9" s="60"/>
      <c r="J9" s="60"/>
      <c r="K9" s="60"/>
      <c r="M9" s="60"/>
      <c r="N9" s="60"/>
      <c r="P9" s="60"/>
      <c r="Q9" s="60"/>
      <c r="S9" s="60"/>
      <c r="T9" s="60"/>
      <c r="V9" s="60"/>
      <c r="W9" s="60"/>
      <c r="Y9" s="60"/>
      <c r="Z9" s="60"/>
      <c r="AB9" s="60"/>
      <c r="AC9" s="60"/>
      <c r="AE9" s="5">
        <f t="shared" si="0"/>
        <v>10100</v>
      </c>
      <c r="AF9" s="60"/>
    </row>
    <row r="10" spans="1:36" s="62" customFormat="1" ht="19.5" customHeight="1">
      <c r="A10" s="60"/>
      <c r="B10" s="60">
        <v>1334</v>
      </c>
      <c r="C10" s="60" t="s">
        <v>121</v>
      </c>
      <c r="D10" s="60">
        <v>2</v>
      </c>
      <c r="E10" s="60"/>
      <c r="G10" s="60"/>
      <c r="H10" s="60"/>
      <c r="J10" s="60"/>
      <c r="K10" s="60"/>
      <c r="M10" s="60"/>
      <c r="N10" s="60"/>
      <c r="P10" s="60"/>
      <c r="Q10" s="60"/>
      <c r="S10" s="60">
        <v>1</v>
      </c>
      <c r="T10" s="60"/>
      <c r="V10" s="60"/>
      <c r="W10" s="60"/>
      <c r="Y10" s="60"/>
      <c r="Z10" s="60"/>
      <c r="AB10" s="60"/>
      <c r="AC10" s="60"/>
      <c r="AE10" s="5">
        <f t="shared" si="0"/>
        <v>3</v>
      </c>
      <c r="AF10" s="60"/>
      <c r="AH10" s="111" t="s">
        <v>150</v>
      </c>
      <c r="AI10" s="111"/>
      <c r="AJ10" s="111"/>
    </row>
    <row r="11" spans="1:36" s="62" customFormat="1" ht="19.5" customHeight="1">
      <c r="A11" s="60"/>
      <c r="B11" s="60">
        <v>1335</v>
      </c>
      <c r="C11" s="60" t="s">
        <v>130</v>
      </c>
      <c r="D11" s="60">
        <v>2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/>
      <c r="W11" s="60"/>
      <c r="Y11" s="60"/>
      <c r="Z11" s="60"/>
      <c r="AB11" s="60"/>
      <c r="AC11" s="60"/>
      <c r="AE11" s="5">
        <f>SUM(D11,G11,J11,M11,P11,S11,V11,Y11,AB11)</f>
        <v>2</v>
      </c>
      <c r="AF11" s="60"/>
      <c r="AH11" s="111"/>
      <c r="AI11" s="111"/>
      <c r="AJ11" s="111"/>
    </row>
    <row r="12" spans="1:36" s="62" customFormat="1" ht="19.5" customHeight="1">
      <c r="A12" s="60"/>
      <c r="B12" s="60">
        <v>1340</v>
      </c>
      <c r="C12" s="60" t="s">
        <v>92</v>
      </c>
      <c r="D12" s="60">
        <v>560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/>
      <c r="Z12" s="60"/>
      <c r="AB12" s="60"/>
      <c r="AC12" s="60"/>
      <c r="AE12" s="5">
        <f t="shared" si="0"/>
        <v>560</v>
      </c>
      <c r="AF12" s="60"/>
      <c r="AH12" s="111"/>
      <c r="AI12" s="111"/>
      <c r="AJ12" s="111"/>
    </row>
    <row r="13" spans="1:32" s="62" customFormat="1" ht="20.25">
      <c r="A13" s="60"/>
      <c r="B13" s="60">
        <v>1341</v>
      </c>
      <c r="C13" s="60" t="s">
        <v>18</v>
      </c>
      <c r="D13" s="60">
        <v>30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/>
      <c r="Z13" s="60"/>
      <c r="AB13" s="60"/>
      <c r="AC13" s="60"/>
      <c r="AE13" s="5">
        <f t="shared" si="0"/>
        <v>30</v>
      </c>
      <c r="AF13" s="60"/>
    </row>
    <row r="14" spans="1:32" s="62" customFormat="1" ht="20.25">
      <c r="A14" s="60"/>
      <c r="B14" s="63">
        <v>1343</v>
      </c>
      <c r="C14" s="63" t="s">
        <v>19</v>
      </c>
      <c r="D14" s="60">
        <v>30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/>
      <c r="Z14" s="60"/>
      <c r="AB14" s="60"/>
      <c r="AC14" s="60"/>
      <c r="AE14" s="5">
        <f t="shared" si="0"/>
        <v>30</v>
      </c>
      <c r="AF14" s="60"/>
    </row>
    <row r="15" spans="1:32" s="62" customFormat="1" ht="20.25">
      <c r="A15" s="60"/>
      <c r="B15" s="60">
        <v>1344</v>
      </c>
      <c r="C15" s="63" t="s">
        <v>20</v>
      </c>
      <c r="D15" s="60">
        <v>1</v>
      </c>
      <c r="E15" s="60"/>
      <c r="G15" s="60"/>
      <c r="H15" s="60"/>
      <c r="J15" s="60"/>
      <c r="K15" s="60"/>
      <c r="M15" s="60"/>
      <c r="N15" s="60"/>
      <c r="P15" s="60"/>
      <c r="Q15" s="60"/>
      <c r="S15" s="60"/>
      <c r="T15" s="60"/>
      <c r="V15" s="60"/>
      <c r="W15" s="60"/>
      <c r="Y15" s="60"/>
      <c r="Z15" s="60"/>
      <c r="AB15" s="60"/>
      <c r="AC15" s="60"/>
      <c r="AE15" s="5">
        <f t="shared" si="0"/>
        <v>1</v>
      </c>
      <c r="AF15" s="60"/>
    </row>
    <row r="16" spans="1:32" s="62" customFormat="1" ht="20.25">
      <c r="A16" s="60"/>
      <c r="B16" s="60">
        <v>1351</v>
      </c>
      <c r="C16" s="60" t="s">
        <v>131</v>
      </c>
      <c r="D16" s="60">
        <v>0</v>
      </c>
      <c r="E16" s="60"/>
      <c r="G16" s="60"/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/>
      <c r="Z16" s="60"/>
      <c r="AB16" s="60"/>
      <c r="AC16" s="60"/>
      <c r="AE16" s="5">
        <f>SUM(D16,G16,J16,M16,P16,S16,V16,Y16,AB16)</f>
        <v>0</v>
      </c>
      <c r="AF16" s="60"/>
    </row>
    <row r="17" spans="1:32" s="62" customFormat="1" ht="20.25">
      <c r="A17" s="60"/>
      <c r="B17" s="60">
        <v>1361</v>
      </c>
      <c r="C17" s="60" t="s">
        <v>21</v>
      </c>
      <c r="D17" s="60">
        <v>20</v>
      </c>
      <c r="E17" s="60"/>
      <c r="G17" s="60"/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60"/>
      <c r="Z17" s="60"/>
      <c r="AB17" s="60"/>
      <c r="AC17" s="60"/>
      <c r="AE17" s="5">
        <f>SUM(D17,G17,J17,M17,P17,S17,V17,Y17,AB17)</f>
        <v>20</v>
      </c>
      <c r="AF17" s="60"/>
    </row>
    <row r="18" spans="1:36" s="62" customFormat="1" ht="20.25">
      <c r="A18" s="60"/>
      <c r="B18" s="60">
        <v>1381</v>
      </c>
      <c r="C18" s="60" t="s">
        <v>120</v>
      </c>
      <c r="D18" s="60">
        <v>50</v>
      </c>
      <c r="E18" s="60"/>
      <c r="G18" s="60"/>
      <c r="H18" s="60"/>
      <c r="J18" s="60"/>
      <c r="K18" s="60"/>
      <c r="M18" s="60"/>
      <c r="N18" s="60"/>
      <c r="P18" s="60"/>
      <c r="Q18" s="60"/>
      <c r="S18" s="60">
        <v>40</v>
      </c>
      <c r="T18" s="60"/>
      <c r="V18" s="60"/>
      <c r="W18" s="60"/>
      <c r="Y18" s="60"/>
      <c r="Z18" s="60"/>
      <c r="AB18" s="60"/>
      <c r="AC18" s="60"/>
      <c r="AE18" s="5">
        <f t="shared" si="0"/>
        <v>90</v>
      </c>
      <c r="AF18" s="60"/>
      <c r="AH18" s="110" t="s">
        <v>149</v>
      </c>
      <c r="AI18" s="110"/>
      <c r="AJ18" s="110"/>
    </row>
    <row r="19" spans="1:36" s="62" customFormat="1" ht="20.25" customHeight="1" hidden="1">
      <c r="A19" s="60"/>
      <c r="B19" s="60">
        <v>1382</v>
      </c>
      <c r="C19" s="60" t="s">
        <v>108</v>
      </c>
      <c r="D19" s="60">
        <v>0</v>
      </c>
      <c r="E19" s="60"/>
      <c r="G19" s="60"/>
      <c r="H19" s="60"/>
      <c r="J19" s="60"/>
      <c r="K19" s="60"/>
      <c r="M19" s="60"/>
      <c r="N19" s="60"/>
      <c r="P19" s="60"/>
      <c r="Q19" s="60"/>
      <c r="S19" s="60"/>
      <c r="T19" s="60"/>
      <c r="V19" s="60"/>
      <c r="W19" s="60"/>
      <c r="Y19" s="60"/>
      <c r="Z19" s="60"/>
      <c r="AB19" s="60"/>
      <c r="AC19" s="60"/>
      <c r="AE19" s="5">
        <f t="shared" si="0"/>
        <v>0</v>
      </c>
      <c r="AF19" s="60"/>
      <c r="AH19" s="110"/>
      <c r="AI19" s="110"/>
      <c r="AJ19" s="110"/>
    </row>
    <row r="20" spans="1:36" s="62" customFormat="1" ht="20.25" customHeight="1" hidden="1">
      <c r="A20" s="60"/>
      <c r="B20" s="60">
        <v>1383</v>
      </c>
      <c r="C20" s="60" t="s">
        <v>118</v>
      </c>
      <c r="D20" s="60">
        <v>0</v>
      </c>
      <c r="E20" s="60"/>
      <c r="G20" s="60"/>
      <c r="H20" s="60"/>
      <c r="J20" s="60"/>
      <c r="K20" s="60"/>
      <c r="M20" s="60"/>
      <c r="N20" s="60"/>
      <c r="P20" s="60"/>
      <c r="Q20" s="60"/>
      <c r="S20" s="60"/>
      <c r="T20" s="60"/>
      <c r="V20" s="60"/>
      <c r="W20" s="60"/>
      <c r="Y20" s="60"/>
      <c r="Z20" s="60"/>
      <c r="AB20" s="60"/>
      <c r="AC20" s="60"/>
      <c r="AE20" s="5">
        <f t="shared" si="0"/>
        <v>0</v>
      </c>
      <c r="AF20" s="60"/>
      <c r="AH20" s="110"/>
      <c r="AI20" s="110"/>
      <c r="AJ20" s="110"/>
    </row>
    <row r="21" spans="1:36" s="62" customFormat="1" ht="20.25">
      <c r="A21" s="60"/>
      <c r="B21" s="60">
        <v>1511</v>
      </c>
      <c r="C21" s="60" t="s">
        <v>22</v>
      </c>
      <c r="D21" s="60">
        <v>800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60"/>
      <c r="AC21" s="60"/>
      <c r="AE21" s="5">
        <f t="shared" si="0"/>
        <v>800</v>
      </c>
      <c r="AF21" s="60"/>
      <c r="AH21" s="110"/>
      <c r="AI21" s="110"/>
      <c r="AJ21" s="110"/>
    </row>
    <row r="22" spans="1:33" ht="20.25">
      <c r="A22" s="11"/>
      <c r="B22" s="11"/>
      <c r="C22" s="10" t="s">
        <v>23</v>
      </c>
      <c r="D22" s="14">
        <f>SUM(D4:D21)</f>
        <v>21195</v>
      </c>
      <c r="E22" s="11"/>
      <c r="F22" s="12"/>
      <c r="G22" s="61">
        <f>SUM(G4:G21)</f>
        <v>0</v>
      </c>
      <c r="H22" s="60"/>
      <c r="I22" s="12"/>
      <c r="J22" s="60">
        <v>0</v>
      </c>
      <c r="K22" s="60"/>
      <c r="L22" s="12"/>
      <c r="M22" s="61">
        <f>SUM(M4:M21)</f>
        <v>269</v>
      </c>
      <c r="N22" s="60"/>
      <c r="O22" s="12"/>
      <c r="P22" s="61">
        <f>SUM(P4:P21)</f>
        <v>0</v>
      </c>
      <c r="Q22" s="60"/>
      <c r="R22" s="12"/>
      <c r="S22" s="61">
        <f>SUM(S4:S21)</f>
        <v>41</v>
      </c>
      <c r="T22" s="60"/>
      <c r="U22" s="12"/>
      <c r="V22" s="61">
        <f>SUM(V4:V21)</f>
        <v>0</v>
      </c>
      <c r="W22" s="60"/>
      <c r="X22" s="12"/>
      <c r="Y22" s="61">
        <f>SUM(Y4:Y21)</f>
        <v>0</v>
      </c>
      <c r="Z22" s="60"/>
      <c r="AA22" s="12"/>
      <c r="AB22" s="61">
        <f>SUM(AB4:AB21)</f>
        <v>0</v>
      </c>
      <c r="AC22" s="60"/>
      <c r="AD22" s="12"/>
      <c r="AE22" s="97">
        <f>SUM(D22,G22,J22,M22,P22,S22,V22,Y22,AB22)</f>
        <v>21505</v>
      </c>
      <c r="AF22" s="60"/>
      <c r="AG22" s="12"/>
    </row>
    <row r="23" spans="1:38" s="62" customFormat="1" ht="20.25">
      <c r="A23" s="60"/>
      <c r="B23" s="63">
        <v>4111</v>
      </c>
      <c r="C23" s="102" t="s">
        <v>146</v>
      </c>
      <c r="D23" s="60">
        <v>26</v>
      </c>
      <c r="E23" s="60"/>
      <c r="G23" s="60"/>
      <c r="H23" s="60"/>
      <c r="J23" s="60">
        <v>25</v>
      </c>
      <c r="K23" s="60"/>
      <c r="M23" s="60"/>
      <c r="N23" s="60"/>
      <c r="P23" s="60"/>
      <c r="Q23" s="60"/>
      <c r="S23" s="60">
        <v>30</v>
      </c>
      <c r="T23" s="60"/>
      <c r="V23" s="60"/>
      <c r="W23" s="60"/>
      <c r="Y23" s="60"/>
      <c r="Z23" s="60"/>
      <c r="AB23" s="60"/>
      <c r="AC23" s="60"/>
      <c r="AE23" s="78">
        <f>SUM(D23,G23,J23,M23,P23,S23,V23,Y23,AB23)</f>
        <v>81</v>
      </c>
      <c r="AF23" s="60"/>
      <c r="AH23" s="1" t="s">
        <v>148</v>
      </c>
      <c r="AI23" s="100"/>
      <c r="AJ23" s="100"/>
      <c r="AK23" s="100"/>
      <c r="AL23" s="100"/>
    </row>
    <row r="24" spans="1:38" s="62" customFormat="1" ht="20.25">
      <c r="A24" s="60"/>
      <c r="B24" s="63">
        <v>4112</v>
      </c>
      <c r="C24" s="63" t="s">
        <v>28</v>
      </c>
      <c r="D24" s="60">
        <v>650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60"/>
      <c r="AC24" s="60"/>
      <c r="AE24" s="78">
        <f aca="true" t="shared" si="1" ref="AE24:AE30">SUM(D24,G24,J24,M24,P24,S24,V24,Y24,AB24)</f>
        <v>650</v>
      </c>
      <c r="AF24" s="60"/>
      <c r="AH24" s="100"/>
      <c r="AI24" s="100"/>
      <c r="AJ24" s="100"/>
      <c r="AK24" s="100"/>
      <c r="AL24" s="100"/>
    </row>
    <row r="25" spans="1:38" s="62" customFormat="1" ht="20.25" customHeight="1">
      <c r="A25" s="60"/>
      <c r="B25" s="63">
        <v>4116</v>
      </c>
      <c r="C25" s="63" t="s">
        <v>116</v>
      </c>
      <c r="D25" s="60">
        <v>0</v>
      </c>
      <c r="E25" s="60"/>
      <c r="G25" s="60">
        <v>90</v>
      </c>
      <c r="H25" s="60"/>
      <c r="J25" s="60"/>
      <c r="K25" s="60"/>
      <c r="M25" s="60">
        <v>75</v>
      </c>
      <c r="N25" s="60"/>
      <c r="P25" s="60"/>
      <c r="Q25" s="60"/>
      <c r="S25" s="60"/>
      <c r="T25" s="60"/>
      <c r="V25" s="60"/>
      <c r="W25" s="60"/>
      <c r="Y25" s="60"/>
      <c r="Z25" s="60"/>
      <c r="AB25" s="60"/>
      <c r="AC25" s="60"/>
      <c r="AE25" s="78">
        <f t="shared" si="1"/>
        <v>165</v>
      </c>
      <c r="AF25" s="60"/>
      <c r="AH25" s="1"/>
      <c r="AI25" s="100"/>
      <c r="AJ25" s="100"/>
      <c r="AK25" s="100"/>
      <c r="AL25" s="100"/>
    </row>
    <row r="26" spans="1:38" s="62" customFormat="1" ht="20.25" customHeight="1">
      <c r="A26" s="60"/>
      <c r="B26" s="63">
        <v>4121</v>
      </c>
      <c r="C26" s="63" t="s">
        <v>144</v>
      </c>
      <c r="D26" s="60">
        <v>0</v>
      </c>
      <c r="E26" s="60"/>
      <c r="G26" s="60">
        <v>22</v>
      </c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60"/>
      <c r="Z26" s="60"/>
      <c r="AB26" s="60"/>
      <c r="AC26" s="60"/>
      <c r="AE26" s="78">
        <f t="shared" si="1"/>
        <v>22</v>
      </c>
      <c r="AF26" s="60"/>
      <c r="AH26" s="117"/>
      <c r="AI26" s="117"/>
      <c r="AJ26" s="117"/>
      <c r="AK26" s="117"/>
      <c r="AL26" s="100"/>
    </row>
    <row r="27" spans="1:38" s="62" customFormat="1" ht="20.25" customHeight="1" hidden="1">
      <c r="A27" s="60"/>
      <c r="B27" s="63">
        <v>4122</v>
      </c>
      <c r="C27" s="63" t="s">
        <v>26</v>
      </c>
      <c r="D27" s="60">
        <v>0</v>
      </c>
      <c r="E27" s="60"/>
      <c r="G27" s="60"/>
      <c r="H27" s="60"/>
      <c r="J27" s="60"/>
      <c r="K27" s="60"/>
      <c r="M27" s="60"/>
      <c r="N27" s="60"/>
      <c r="P27" s="60"/>
      <c r="Q27" s="60"/>
      <c r="S27" s="60"/>
      <c r="T27" s="60"/>
      <c r="V27" s="60"/>
      <c r="W27" s="60"/>
      <c r="Y27" s="60"/>
      <c r="Z27" s="60"/>
      <c r="AB27" s="60"/>
      <c r="AC27" s="60"/>
      <c r="AE27" s="78">
        <f t="shared" si="1"/>
        <v>0</v>
      </c>
      <c r="AF27" s="60"/>
      <c r="AH27" s="100"/>
      <c r="AI27" s="100"/>
      <c r="AJ27" s="100"/>
      <c r="AK27" s="100"/>
      <c r="AL27" s="100"/>
    </row>
    <row r="28" spans="1:40" s="62" customFormat="1" ht="20.25" customHeight="1">
      <c r="A28" s="60"/>
      <c r="B28" s="63">
        <v>4221</v>
      </c>
      <c r="C28" s="63" t="s">
        <v>147</v>
      </c>
      <c r="D28" s="60">
        <v>0</v>
      </c>
      <c r="E28" s="60"/>
      <c r="G28" s="60"/>
      <c r="H28" s="60"/>
      <c r="J28" s="60"/>
      <c r="K28" s="60"/>
      <c r="M28" s="60"/>
      <c r="N28" s="60"/>
      <c r="P28" s="60">
        <v>60</v>
      </c>
      <c r="Q28" s="60"/>
      <c r="S28" s="60"/>
      <c r="T28" s="60"/>
      <c r="V28" s="60"/>
      <c r="W28" s="60"/>
      <c r="Y28" s="60"/>
      <c r="Z28" s="60"/>
      <c r="AB28" s="60"/>
      <c r="AC28" s="60"/>
      <c r="AE28" s="78">
        <f t="shared" si="1"/>
        <v>60</v>
      </c>
      <c r="AF28" s="60"/>
      <c r="AH28" s="112"/>
      <c r="AI28" s="112"/>
      <c r="AJ28" s="112"/>
      <c r="AK28" s="112"/>
      <c r="AL28" s="112"/>
      <c r="AM28" s="112"/>
      <c r="AN28" s="112"/>
    </row>
    <row r="29" spans="1:38" s="62" customFormat="1" ht="20.25" customHeight="1" hidden="1">
      <c r="A29" s="60"/>
      <c r="B29" s="63">
        <v>4134</v>
      </c>
      <c r="C29" s="63" t="s">
        <v>27</v>
      </c>
      <c r="D29" s="60">
        <v>0</v>
      </c>
      <c r="E29" s="60"/>
      <c r="G29" s="60"/>
      <c r="H29" s="60"/>
      <c r="J29" s="60"/>
      <c r="K29" s="60"/>
      <c r="M29" s="60"/>
      <c r="N29" s="60"/>
      <c r="P29" s="60"/>
      <c r="Q29" s="60"/>
      <c r="S29" s="60"/>
      <c r="T29" s="60"/>
      <c r="V29" s="60"/>
      <c r="W29" s="60"/>
      <c r="Y29" s="60"/>
      <c r="Z29" s="60"/>
      <c r="AB29" s="60"/>
      <c r="AC29" s="60"/>
      <c r="AE29" s="78">
        <f t="shared" si="1"/>
        <v>0</v>
      </c>
      <c r="AF29" s="60"/>
      <c r="AH29" s="100"/>
      <c r="AI29" s="100"/>
      <c r="AJ29" s="100"/>
      <c r="AK29" s="100"/>
      <c r="AL29" s="100"/>
    </row>
    <row r="30" spans="1:38" s="62" customFormat="1" ht="20.25" hidden="1">
      <c r="A30" s="60"/>
      <c r="B30" s="63">
        <v>4213</v>
      </c>
      <c r="C30" s="63" t="s">
        <v>123</v>
      </c>
      <c r="D30" s="60">
        <v>0</v>
      </c>
      <c r="E30" s="60"/>
      <c r="G30" s="60"/>
      <c r="H30" s="60"/>
      <c r="J30" s="60"/>
      <c r="K30" s="60"/>
      <c r="M30" s="60"/>
      <c r="N30" s="60"/>
      <c r="P30" s="60"/>
      <c r="Q30" s="60"/>
      <c r="S30" s="60"/>
      <c r="T30" s="60"/>
      <c r="V30" s="60"/>
      <c r="W30" s="60"/>
      <c r="Y30" s="60"/>
      <c r="Z30" s="60"/>
      <c r="AB30" s="60"/>
      <c r="AC30" s="60"/>
      <c r="AE30" s="78">
        <f t="shared" si="1"/>
        <v>0</v>
      </c>
      <c r="AF30" s="60"/>
      <c r="AI30" s="100"/>
      <c r="AJ30" s="100"/>
      <c r="AK30" s="100"/>
      <c r="AL30" s="100"/>
    </row>
    <row r="31" spans="1:33" ht="20.25">
      <c r="A31" s="11"/>
      <c r="B31" s="13"/>
      <c r="C31" s="15" t="s">
        <v>25</v>
      </c>
      <c r="D31" s="14">
        <f>SUM(D23:D30)</f>
        <v>676</v>
      </c>
      <c r="E31" s="11"/>
      <c r="F31" s="12"/>
      <c r="G31" s="61">
        <f>SUM(G23:G26)</f>
        <v>112</v>
      </c>
      <c r="H31" s="60"/>
      <c r="I31" s="12"/>
      <c r="J31" s="61">
        <f>SUM(J23:J26)</f>
        <v>25</v>
      </c>
      <c r="K31" s="60"/>
      <c r="L31" s="12"/>
      <c r="M31" s="61">
        <f>SUM(M23:M30)</f>
        <v>75</v>
      </c>
      <c r="N31" s="60"/>
      <c r="O31" s="12"/>
      <c r="P31" s="61">
        <f>SUM(P23:P30)</f>
        <v>60</v>
      </c>
      <c r="Q31" s="60"/>
      <c r="R31" s="12"/>
      <c r="S31" s="61">
        <f>SUM(S23:S30)</f>
        <v>30</v>
      </c>
      <c r="T31" s="60"/>
      <c r="U31" s="12"/>
      <c r="V31" s="61">
        <f>SUM(V23:V30)</f>
        <v>0</v>
      </c>
      <c r="W31" s="60"/>
      <c r="X31" s="12"/>
      <c r="Y31" s="61">
        <f>SUM(Y23:Y30)</f>
        <v>0</v>
      </c>
      <c r="Z31" s="60"/>
      <c r="AA31" s="12"/>
      <c r="AB31" s="61">
        <f>SUM(AB23:AB30)</f>
        <v>0</v>
      </c>
      <c r="AC31" s="60"/>
      <c r="AD31" s="12"/>
      <c r="AE31" s="97">
        <f>SUM(D31,G31,J31,M31,P31,S31,V31,Y31,AB31)</f>
        <v>978</v>
      </c>
      <c r="AF31" s="60"/>
      <c r="AG31" s="12"/>
    </row>
    <row r="32" spans="1:33" ht="15.75" customHeight="1">
      <c r="A32" s="50"/>
      <c r="B32" s="51"/>
      <c r="C32" s="52"/>
      <c r="D32" s="53"/>
      <c r="E32" s="50"/>
      <c r="F32" s="12"/>
      <c r="G32" s="62"/>
      <c r="H32" s="62"/>
      <c r="I32" s="12"/>
      <c r="J32" s="62"/>
      <c r="K32" s="62"/>
      <c r="L32" s="12"/>
      <c r="M32" s="62"/>
      <c r="N32" s="62"/>
      <c r="O32" s="12"/>
      <c r="P32" s="62"/>
      <c r="Q32" s="62"/>
      <c r="R32" s="12"/>
      <c r="S32" s="62"/>
      <c r="T32" s="62"/>
      <c r="U32" s="12"/>
      <c r="V32" s="62"/>
      <c r="W32" s="62"/>
      <c r="X32" s="12"/>
      <c r="Y32" s="62"/>
      <c r="Z32" s="62"/>
      <c r="AA32" s="12"/>
      <c r="AB32" s="62"/>
      <c r="AC32" s="62"/>
      <c r="AD32" s="12"/>
      <c r="AE32" s="82"/>
      <c r="AF32" s="62"/>
      <c r="AG32" s="12"/>
    </row>
    <row r="33" spans="1:33" ht="20.25">
      <c r="A33" s="11"/>
      <c r="B33" s="13"/>
      <c r="C33" s="15" t="s">
        <v>43</v>
      </c>
      <c r="D33" s="14"/>
      <c r="E33" s="10"/>
      <c r="F33" s="12"/>
      <c r="G33" s="60"/>
      <c r="H33" s="60"/>
      <c r="I33" s="12"/>
      <c r="J33" s="60"/>
      <c r="K33" s="60"/>
      <c r="L33" s="12"/>
      <c r="M33" s="60"/>
      <c r="N33" s="60"/>
      <c r="O33" s="12"/>
      <c r="P33" s="60"/>
      <c r="Q33" s="60"/>
      <c r="R33" s="12"/>
      <c r="S33" s="60"/>
      <c r="T33" s="60"/>
      <c r="U33" s="12"/>
      <c r="V33" s="60"/>
      <c r="W33" s="60"/>
      <c r="X33" s="12"/>
      <c r="Y33" s="60"/>
      <c r="Z33" s="60"/>
      <c r="AA33" s="12"/>
      <c r="AB33" s="60"/>
      <c r="AC33" s="60"/>
      <c r="AD33" s="12"/>
      <c r="AE33" s="78"/>
      <c r="AF33" s="78"/>
      <c r="AG33" s="12"/>
    </row>
    <row r="34" spans="1:34" s="62" customFormat="1" ht="20.25">
      <c r="A34" s="60">
        <v>1032</v>
      </c>
      <c r="B34" s="60"/>
      <c r="C34" s="60" t="s">
        <v>93</v>
      </c>
      <c r="D34" s="63">
        <v>600</v>
      </c>
      <c r="E34" s="63">
        <v>600</v>
      </c>
      <c r="F34" s="64"/>
      <c r="G34" s="11"/>
      <c r="H34" s="11">
        <v>22</v>
      </c>
      <c r="J34" s="11"/>
      <c r="K34" s="11"/>
      <c r="M34" s="11"/>
      <c r="N34" s="11"/>
      <c r="P34" s="11"/>
      <c r="Q34" s="11"/>
      <c r="S34" s="11"/>
      <c r="T34" s="11">
        <v>169</v>
      </c>
      <c r="V34" s="11"/>
      <c r="W34" s="11"/>
      <c r="Y34" s="11"/>
      <c r="Z34" s="11"/>
      <c r="AB34" s="11"/>
      <c r="AC34" s="11"/>
      <c r="AE34" s="78">
        <f>SUM(D34,G34,J34,M34,P34,S34,V34,Y34,AB34)</f>
        <v>600</v>
      </c>
      <c r="AF34" s="78">
        <f>SUM(E34,H34,K34,N34,Q34,T34,W34,Z34,AC34)</f>
        <v>791</v>
      </c>
      <c r="AH34" s="62" t="s">
        <v>160</v>
      </c>
    </row>
    <row r="35" spans="1:40" s="62" customFormat="1" ht="20.25" customHeight="1">
      <c r="A35" s="60">
        <v>2212</v>
      </c>
      <c r="B35" s="60"/>
      <c r="C35" s="60" t="s">
        <v>94</v>
      </c>
      <c r="D35" s="60">
        <v>3</v>
      </c>
      <c r="E35" s="60">
        <v>1200</v>
      </c>
      <c r="F35" s="66"/>
      <c r="G35" s="11"/>
      <c r="H35" s="11"/>
      <c r="J35" s="11"/>
      <c r="K35" s="11"/>
      <c r="M35" s="11"/>
      <c r="N35" s="11">
        <v>650</v>
      </c>
      <c r="P35" s="11"/>
      <c r="Q35" s="11">
        <v>315</v>
      </c>
      <c r="S35" s="11"/>
      <c r="T35" s="11">
        <v>192</v>
      </c>
      <c r="V35" s="11"/>
      <c r="W35" s="11"/>
      <c r="Y35" s="11"/>
      <c r="Z35" s="11"/>
      <c r="AB35" s="11"/>
      <c r="AC35" s="11"/>
      <c r="AE35" s="78">
        <f aca="true" t="shared" si="2" ref="AE35:AE81">SUM(D35,G35,J35,M35,P35,S35,V35,Y35,AB35)</f>
        <v>3</v>
      </c>
      <c r="AF35" s="78">
        <f aca="true" t="shared" si="3" ref="AF35:AF81">SUM(E35,H35,K35,N35,Q35,T35,W35,Z35,AC35)</f>
        <v>2357</v>
      </c>
      <c r="AH35" s="111" t="s">
        <v>163</v>
      </c>
      <c r="AI35" s="111"/>
      <c r="AJ35" s="111"/>
      <c r="AK35" s="100"/>
      <c r="AL35" s="100"/>
      <c r="AM35" s="100"/>
      <c r="AN35" s="100"/>
    </row>
    <row r="36" spans="1:40" s="62" customFormat="1" ht="20.25">
      <c r="A36" s="60">
        <v>2219</v>
      </c>
      <c r="B36" s="60"/>
      <c r="C36" s="60" t="s">
        <v>7</v>
      </c>
      <c r="D36" s="63"/>
      <c r="E36" s="63">
        <v>600</v>
      </c>
      <c r="F36" s="64"/>
      <c r="G36" s="63"/>
      <c r="H36" s="63"/>
      <c r="J36" s="63"/>
      <c r="K36" s="63"/>
      <c r="M36" s="63"/>
      <c r="N36" s="63"/>
      <c r="P36" s="63"/>
      <c r="Q36" s="63"/>
      <c r="S36" s="63"/>
      <c r="T36" s="63"/>
      <c r="V36" s="63"/>
      <c r="W36" s="63"/>
      <c r="Y36" s="63"/>
      <c r="Z36" s="63"/>
      <c r="AB36" s="63"/>
      <c r="AC36" s="63"/>
      <c r="AE36" s="78">
        <f t="shared" si="2"/>
        <v>0</v>
      </c>
      <c r="AF36" s="78">
        <f t="shared" si="3"/>
        <v>600</v>
      </c>
      <c r="AH36" s="111"/>
      <c r="AI36" s="111"/>
      <c r="AJ36" s="111"/>
      <c r="AK36" s="100"/>
      <c r="AL36" s="100"/>
      <c r="AM36" s="100"/>
      <c r="AN36" s="100"/>
    </row>
    <row r="37" spans="1:36" s="62" customFormat="1" ht="20.25">
      <c r="A37" s="60">
        <v>2221</v>
      </c>
      <c r="B37" s="60"/>
      <c r="C37" s="60" t="s">
        <v>95</v>
      </c>
      <c r="D37" s="63"/>
      <c r="E37" s="63">
        <v>18</v>
      </c>
      <c r="F37" s="64"/>
      <c r="G37" s="63"/>
      <c r="H37" s="63"/>
      <c r="J37" s="63"/>
      <c r="K37" s="63"/>
      <c r="M37" s="63"/>
      <c r="N37" s="63"/>
      <c r="P37" s="63"/>
      <c r="Q37" s="63"/>
      <c r="S37" s="63"/>
      <c r="T37" s="63"/>
      <c r="V37" s="63"/>
      <c r="W37" s="63"/>
      <c r="Y37" s="63"/>
      <c r="Z37" s="63"/>
      <c r="AB37" s="63"/>
      <c r="AC37" s="63"/>
      <c r="AE37" s="78">
        <f t="shared" si="2"/>
        <v>0</v>
      </c>
      <c r="AF37" s="78">
        <f t="shared" si="3"/>
        <v>18</v>
      </c>
      <c r="AH37" s="111"/>
      <c r="AI37" s="111"/>
      <c r="AJ37" s="111"/>
    </row>
    <row r="38" spans="1:32" s="62" customFormat="1" ht="20.25">
      <c r="A38" s="60">
        <v>2229</v>
      </c>
      <c r="B38" s="60"/>
      <c r="C38" s="60" t="s">
        <v>8</v>
      </c>
      <c r="D38" s="63"/>
      <c r="E38" s="63">
        <v>150</v>
      </c>
      <c r="F38" s="64"/>
      <c r="G38" s="60"/>
      <c r="H38" s="60"/>
      <c r="J38" s="60"/>
      <c r="K38" s="60"/>
      <c r="M38" s="60"/>
      <c r="N38" s="60"/>
      <c r="P38" s="60"/>
      <c r="Q38" s="60"/>
      <c r="S38" s="60"/>
      <c r="T38" s="60"/>
      <c r="V38" s="60"/>
      <c r="W38" s="60"/>
      <c r="Y38" s="60"/>
      <c r="Z38" s="60"/>
      <c r="AB38" s="60"/>
      <c r="AC38" s="60"/>
      <c r="AE38" s="78">
        <f t="shared" si="2"/>
        <v>0</v>
      </c>
      <c r="AF38" s="78">
        <f t="shared" si="3"/>
        <v>150</v>
      </c>
    </row>
    <row r="39" spans="1:32" s="62" customFormat="1" ht="20.25">
      <c r="A39" s="60">
        <v>2292</v>
      </c>
      <c r="B39" s="60"/>
      <c r="C39" s="60" t="s">
        <v>117</v>
      </c>
      <c r="D39" s="63"/>
      <c r="E39" s="63">
        <v>141</v>
      </c>
      <c r="F39" s="64"/>
      <c r="G39" s="60"/>
      <c r="H39" s="60"/>
      <c r="J39" s="60"/>
      <c r="K39" s="60"/>
      <c r="M39" s="60"/>
      <c r="N39" s="60"/>
      <c r="P39" s="60"/>
      <c r="Q39" s="60"/>
      <c r="S39" s="60"/>
      <c r="T39" s="60"/>
      <c r="V39" s="60"/>
      <c r="W39" s="60"/>
      <c r="Y39" s="60"/>
      <c r="Z39" s="60"/>
      <c r="AB39" s="60"/>
      <c r="AC39" s="60"/>
      <c r="AE39" s="78">
        <f t="shared" si="2"/>
        <v>0</v>
      </c>
      <c r="AF39" s="78">
        <f t="shared" si="3"/>
        <v>141</v>
      </c>
    </row>
    <row r="40" spans="1:34" s="62" customFormat="1" ht="20.25">
      <c r="A40" s="60">
        <v>2321</v>
      </c>
      <c r="B40" s="60"/>
      <c r="C40" s="60" t="s">
        <v>96</v>
      </c>
      <c r="D40" s="63"/>
      <c r="E40" s="63">
        <v>400</v>
      </c>
      <c r="F40" s="64"/>
      <c r="G40" s="63"/>
      <c r="H40" s="63"/>
      <c r="J40" s="63"/>
      <c r="K40" s="63"/>
      <c r="M40" s="63"/>
      <c r="N40" s="63"/>
      <c r="P40" s="63"/>
      <c r="Q40" s="63"/>
      <c r="S40" s="63"/>
      <c r="T40" s="63">
        <v>-128</v>
      </c>
      <c r="V40" s="63"/>
      <c r="W40" s="63"/>
      <c r="Y40" s="63"/>
      <c r="Z40" s="63"/>
      <c r="AB40" s="63"/>
      <c r="AC40" s="63"/>
      <c r="AE40" s="78">
        <f t="shared" si="2"/>
        <v>0</v>
      </c>
      <c r="AF40" s="78">
        <f t="shared" si="3"/>
        <v>272</v>
      </c>
      <c r="AH40" s="62" t="s">
        <v>161</v>
      </c>
    </row>
    <row r="41" spans="1:32" s="62" customFormat="1" ht="20.25">
      <c r="A41" s="60">
        <v>2333</v>
      </c>
      <c r="B41" s="60"/>
      <c r="C41" s="60" t="s">
        <v>9</v>
      </c>
      <c r="D41" s="63"/>
      <c r="E41" s="63">
        <v>50</v>
      </c>
      <c r="F41" s="64"/>
      <c r="G41" s="63"/>
      <c r="H41" s="63"/>
      <c r="J41" s="63"/>
      <c r="K41" s="63"/>
      <c r="M41" s="63"/>
      <c r="N41" s="63"/>
      <c r="P41" s="63"/>
      <c r="Q41" s="63"/>
      <c r="S41" s="63"/>
      <c r="T41" s="63"/>
      <c r="V41" s="63"/>
      <c r="W41" s="63"/>
      <c r="Y41" s="63"/>
      <c r="Z41" s="63"/>
      <c r="AB41" s="63"/>
      <c r="AC41" s="63"/>
      <c r="AE41" s="78">
        <f t="shared" si="2"/>
        <v>0</v>
      </c>
      <c r="AF41" s="78">
        <f t="shared" si="3"/>
        <v>50</v>
      </c>
    </row>
    <row r="42" spans="1:32" s="62" customFormat="1" ht="19.5" customHeight="1">
      <c r="A42" s="60">
        <v>3111</v>
      </c>
      <c r="B42" s="60"/>
      <c r="C42" s="60" t="s">
        <v>97</v>
      </c>
      <c r="D42" s="60">
        <v>1</v>
      </c>
      <c r="E42" s="63">
        <v>500</v>
      </c>
      <c r="F42" s="66"/>
      <c r="G42" s="63"/>
      <c r="H42" s="63"/>
      <c r="J42" s="63"/>
      <c r="K42" s="63"/>
      <c r="M42" s="63"/>
      <c r="N42" s="63">
        <v>25</v>
      </c>
      <c r="P42" s="63"/>
      <c r="Q42" s="63"/>
      <c r="S42" s="63"/>
      <c r="T42" s="63"/>
      <c r="V42" s="63"/>
      <c r="W42" s="63"/>
      <c r="Y42" s="63"/>
      <c r="Z42" s="63"/>
      <c r="AB42" s="63"/>
      <c r="AC42" s="63"/>
      <c r="AE42" s="78">
        <f t="shared" si="2"/>
        <v>1</v>
      </c>
      <c r="AF42" s="78">
        <f t="shared" si="3"/>
        <v>525</v>
      </c>
    </row>
    <row r="43" spans="1:32" s="62" customFormat="1" ht="20.25">
      <c r="A43" s="60">
        <v>3113</v>
      </c>
      <c r="B43" s="60"/>
      <c r="C43" s="60" t="s">
        <v>98</v>
      </c>
      <c r="D43" s="60">
        <v>1</v>
      </c>
      <c r="E43" s="63">
        <v>2500</v>
      </c>
      <c r="F43" s="66"/>
      <c r="G43" s="63"/>
      <c r="H43" s="63"/>
      <c r="J43" s="63"/>
      <c r="K43" s="63"/>
      <c r="M43" s="63"/>
      <c r="N43" s="63"/>
      <c r="P43" s="63"/>
      <c r="Q43" s="63">
        <v>130</v>
      </c>
      <c r="S43" s="63"/>
      <c r="T43" s="63"/>
      <c r="V43" s="63"/>
      <c r="W43" s="63"/>
      <c r="Y43" s="63"/>
      <c r="Z43" s="63"/>
      <c r="AB43" s="63"/>
      <c r="AC43" s="63"/>
      <c r="AE43" s="78">
        <f t="shared" si="2"/>
        <v>1</v>
      </c>
      <c r="AF43" s="78">
        <f t="shared" si="3"/>
        <v>2630</v>
      </c>
    </row>
    <row r="44" spans="1:32" s="62" customFormat="1" ht="20.25">
      <c r="A44" s="63">
        <v>3314</v>
      </c>
      <c r="B44" s="63"/>
      <c r="C44" s="63" t="s">
        <v>99</v>
      </c>
      <c r="D44" s="60">
        <v>1</v>
      </c>
      <c r="E44" s="63">
        <v>100</v>
      </c>
      <c r="F44" s="66"/>
      <c r="G44" s="63"/>
      <c r="H44" s="63"/>
      <c r="J44" s="63"/>
      <c r="K44" s="63"/>
      <c r="M44" s="63"/>
      <c r="N44" s="63"/>
      <c r="P44" s="63"/>
      <c r="Q44" s="63"/>
      <c r="S44" s="63"/>
      <c r="T44" s="63"/>
      <c r="V44" s="63"/>
      <c r="W44" s="63"/>
      <c r="Y44" s="63"/>
      <c r="Z44" s="63"/>
      <c r="AB44" s="63"/>
      <c r="AC44" s="63"/>
      <c r="AE44" s="78">
        <f t="shared" si="2"/>
        <v>1</v>
      </c>
      <c r="AF44" s="78">
        <f t="shared" si="3"/>
        <v>100</v>
      </c>
    </row>
    <row r="45" spans="1:32" s="62" customFormat="1" ht="20.25">
      <c r="A45" s="60">
        <v>3319</v>
      </c>
      <c r="B45" s="60"/>
      <c r="C45" s="60" t="s">
        <v>100</v>
      </c>
      <c r="D45" s="60"/>
      <c r="E45" s="60">
        <v>210</v>
      </c>
      <c r="F45" s="66"/>
      <c r="G45" s="60"/>
      <c r="H45" s="60"/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60"/>
      <c r="Z45" s="60"/>
      <c r="AB45" s="60"/>
      <c r="AC45" s="60"/>
      <c r="AE45" s="78">
        <f t="shared" si="2"/>
        <v>0</v>
      </c>
      <c r="AF45" s="78">
        <f t="shared" si="3"/>
        <v>210</v>
      </c>
    </row>
    <row r="46" spans="1:32" s="62" customFormat="1" ht="20.25">
      <c r="A46" s="60">
        <v>3326</v>
      </c>
      <c r="B46" s="60"/>
      <c r="C46" s="93" t="s">
        <v>132</v>
      </c>
      <c r="D46" s="60"/>
      <c r="E46" s="60">
        <v>10</v>
      </c>
      <c r="F46" s="66"/>
      <c r="G46" s="60"/>
      <c r="H46" s="60"/>
      <c r="J46" s="60"/>
      <c r="K46" s="60"/>
      <c r="M46" s="60"/>
      <c r="N46" s="60"/>
      <c r="P46" s="60"/>
      <c r="Q46" s="60"/>
      <c r="S46" s="60"/>
      <c r="T46" s="60"/>
      <c r="V46" s="60"/>
      <c r="W46" s="60"/>
      <c r="Y46" s="60"/>
      <c r="Z46" s="60"/>
      <c r="AB46" s="60"/>
      <c r="AC46" s="60"/>
      <c r="AE46" s="78">
        <f t="shared" si="2"/>
        <v>0</v>
      </c>
      <c r="AF46" s="78">
        <f t="shared" si="3"/>
        <v>10</v>
      </c>
    </row>
    <row r="47" spans="1:32" s="62" customFormat="1" ht="20.25">
      <c r="A47" s="60">
        <v>3341</v>
      </c>
      <c r="B47" s="60"/>
      <c r="C47" s="60" t="s">
        <v>101</v>
      </c>
      <c r="D47" s="60">
        <v>3</v>
      </c>
      <c r="E47" s="60">
        <v>150</v>
      </c>
      <c r="F47" s="66"/>
      <c r="G47" s="60"/>
      <c r="H47" s="60">
        <v>-50</v>
      </c>
      <c r="J47" s="60"/>
      <c r="K47" s="60"/>
      <c r="M47" s="60"/>
      <c r="N47" s="60"/>
      <c r="P47" s="60"/>
      <c r="Q47" s="60"/>
      <c r="S47" s="60"/>
      <c r="T47" s="60"/>
      <c r="V47" s="60"/>
      <c r="W47" s="60"/>
      <c r="Y47" s="60"/>
      <c r="Z47" s="60"/>
      <c r="AB47" s="60"/>
      <c r="AC47" s="60"/>
      <c r="AE47" s="78">
        <f t="shared" si="2"/>
        <v>3</v>
      </c>
      <c r="AF47" s="78">
        <f t="shared" si="3"/>
        <v>100</v>
      </c>
    </row>
    <row r="48" spans="1:32" s="62" customFormat="1" ht="20.25">
      <c r="A48" s="60">
        <v>3349</v>
      </c>
      <c r="B48" s="60"/>
      <c r="C48" s="60" t="s">
        <v>102</v>
      </c>
      <c r="D48" s="60"/>
      <c r="E48" s="60">
        <v>40</v>
      </c>
      <c r="F48" s="66"/>
      <c r="G48" s="60"/>
      <c r="H48" s="60"/>
      <c r="J48" s="60"/>
      <c r="K48" s="60"/>
      <c r="M48" s="60"/>
      <c r="N48" s="60"/>
      <c r="P48" s="60"/>
      <c r="Q48" s="60"/>
      <c r="S48" s="60"/>
      <c r="T48" s="60"/>
      <c r="V48" s="60"/>
      <c r="W48" s="60"/>
      <c r="Y48" s="60"/>
      <c r="Z48" s="60"/>
      <c r="AB48" s="60"/>
      <c r="AC48" s="60"/>
      <c r="AE48" s="78">
        <f t="shared" si="2"/>
        <v>0</v>
      </c>
      <c r="AF48" s="78">
        <f t="shared" si="3"/>
        <v>40</v>
      </c>
    </row>
    <row r="49" spans="1:34" s="62" customFormat="1" ht="20.25">
      <c r="A49" s="60">
        <v>3392</v>
      </c>
      <c r="B49" s="60"/>
      <c r="C49" s="60" t="s">
        <v>103</v>
      </c>
      <c r="D49" s="60">
        <v>400</v>
      </c>
      <c r="E49" s="63">
        <v>1400</v>
      </c>
      <c r="F49" s="67"/>
      <c r="G49" s="60"/>
      <c r="H49" s="60"/>
      <c r="I49" s="67"/>
      <c r="J49" s="60"/>
      <c r="K49" s="60"/>
      <c r="L49" s="67"/>
      <c r="M49" s="60"/>
      <c r="N49" s="60"/>
      <c r="O49" s="67"/>
      <c r="P49" s="60"/>
      <c r="Q49" s="60"/>
      <c r="S49" s="60"/>
      <c r="T49" s="60"/>
      <c r="U49" s="67"/>
      <c r="V49" s="60"/>
      <c r="W49" s="60"/>
      <c r="Y49" s="60"/>
      <c r="Z49" s="60"/>
      <c r="AB49" s="60"/>
      <c r="AC49" s="60"/>
      <c r="AE49" s="78">
        <f t="shared" si="2"/>
        <v>400</v>
      </c>
      <c r="AF49" s="78">
        <f t="shared" si="3"/>
        <v>1400</v>
      </c>
      <c r="AG49" s="62" t="s">
        <v>3</v>
      </c>
      <c r="AH49" s="89"/>
    </row>
    <row r="50" spans="1:32" s="62" customFormat="1" ht="20.25">
      <c r="A50" s="60">
        <v>3399</v>
      </c>
      <c r="B50" s="60"/>
      <c r="C50" s="60" t="s">
        <v>104</v>
      </c>
      <c r="D50" s="60"/>
      <c r="E50" s="63">
        <v>120</v>
      </c>
      <c r="F50" s="66"/>
      <c r="G50" s="60"/>
      <c r="H50" s="60"/>
      <c r="J50" s="60"/>
      <c r="K50" s="60"/>
      <c r="M50" s="60"/>
      <c r="N50" s="60"/>
      <c r="P50" s="60"/>
      <c r="Q50" s="60"/>
      <c r="S50" s="60"/>
      <c r="T50" s="60"/>
      <c r="V50" s="60"/>
      <c r="W50" s="60"/>
      <c r="Y50" s="60"/>
      <c r="Z50" s="60"/>
      <c r="AB50" s="60"/>
      <c r="AC50" s="60"/>
      <c r="AE50" s="78">
        <f t="shared" si="2"/>
        <v>0</v>
      </c>
      <c r="AF50" s="78">
        <f t="shared" si="3"/>
        <v>120</v>
      </c>
    </row>
    <row r="51" spans="1:32" s="62" customFormat="1" ht="20.25">
      <c r="A51" s="60">
        <v>3412</v>
      </c>
      <c r="B51" s="60"/>
      <c r="C51" s="60" t="s">
        <v>55</v>
      </c>
      <c r="D51" s="60"/>
      <c r="E51" s="63">
        <v>1100</v>
      </c>
      <c r="F51" s="66"/>
      <c r="G51" s="60"/>
      <c r="H51" s="60"/>
      <c r="J51" s="60"/>
      <c r="K51" s="60"/>
      <c r="M51" s="60"/>
      <c r="N51" s="60">
        <v>50</v>
      </c>
      <c r="P51" s="60"/>
      <c r="Q51" s="60"/>
      <c r="S51" s="60"/>
      <c r="T51" s="60"/>
      <c r="V51" s="60"/>
      <c r="W51" s="60"/>
      <c r="Y51" s="60"/>
      <c r="Z51" s="60"/>
      <c r="AB51" s="60"/>
      <c r="AC51" s="60"/>
      <c r="AE51" s="78">
        <f t="shared" si="2"/>
        <v>0</v>
      </c>
      <c r="AF51" s="78">
        <f t="shared" si="3"/>
        <v>1150</v>
      </c>
    </row>
    <row r="52" spans="1:36" s="62" customFormat="1" ht="20.25">
      <c r="A52" s="60">
        <v>3419</v>
      </c>
      <c r="B52" s="60"/>
      <c r="C52" s="60" t="s">
        <v>105</v>
      </c>
      <c r="D52" s="60"/>
      <c r="E52" s="63">
        <v>310</v>
      </c>
      <c r="F52" s="66"/>
      <c r="G52" s="70"/>
      <c r="H52" s="70"/>
      <c r="J52" s="70"/>
      <c r="K52" s="70"/>
      <c r="M52" s="70">
        <v>5</v>
      </c>
      <c r="N52" s="70">
        <v>5</v>
      </c>
      <c r="P52" s="70"/>
      <c r="Q52" s="70"/>
      <c r="S52" s="70">
        <v>5</v>
      </c>
      <c r="T52" s="70">
        <v>5</v>
      </c>
      <c r="V52" s="70"/>
      <c r="W52" s="70"/>
      <c r="Y52" s="70"/>
      <c r="Z52" s="70"/>
      <c r="AB52" s="70"/>
      <c r="AC52" s="70"/>
      <c r="AE52" s="78">
        <f t="shared" si="2"/>
        <v>10</v>
      </c>
      <c r="AF52" s="78">
        <f t="shared" si="3"/>
        <v>320</v>
      </c>
      <c r="AH52" s="111" t="s">
        <v>151</v>
      </c>
      <c r="AI52" s="111"/>
      <c r="AJ52" s="111"/>
    </row>
    <row r="53" spans="1:36" s="62" customFormat="1" ht="20.25">
      <c r="A53" s="60">
        <v>3511</v>
      </c>
      <c r="B53" s="60"/>
      <c r="C53" s="60" t="s">
        <v>106</v>
      </c>
      <c r="D53" s="60">
        <v>220</v>
      </c>
      <c r="E53" s="63">
        <v>400</v>
      </c>
      <c r="F53" s="66"/>
      <c r="G53" s="60"/>
      <c r="H53" s="60"/>
      <c r="J53" s="60"/>
      <c r="K53" s="60"/>
      <c r="M53" s="60"/>
      <c r="N53" s="60"/>
      <c r="P53" s="60"/>
      <c r="Q53" s="60"/>
      <c r="S53" s="60"/>
      <c r="T53" s="60"/>
      <c r="V53" s="60"/>
      <c r="W53" s="60"/>
      <c r="Y53" s="60"/>
      <c r="Z53" s="60"/>
      <c r="AB53" s="60"/>
      <c r="AC53" s="60"/>
      <c r="AE53" s="78">
        <f t="shared" si="2"/>
        <v>220</v>
      </c>
      <c r="AF53" s="78">
        <f t="shared" si="3"/>
        <v>400</v>
      </c>
      <c r="AH53" s="111"/>
      <c r="AI53" s="111"/>
      <c r="AJ53" s="111"/>
    </row>
    <row r="54" spans="1:36" s="62" customFormat="1" ht="20.25">
      <c r="A54" s="60">
        <v>3522</v>
      </c>
      <c r="B54" s="60"/>
      <c r="C54" s="60" t="s">
        <v>157</v>
      </c>
      <c r="D54" s="60">
        <v>0</v>
      </c>
      <c r="E54" s="63">
        <v>0</v>
      </c>
      <c r="F54" s="66"/>
      <c r="G54" s="60"/>
      <c r="H54" s="60"/>
      <c r="J54" s="60"/>
      <c r="K54" s="60"/>
      <c r="M54" s="60"/>
      <c r="N54" s="60"/>
      <c r="P54" s="60"/>
      <c r="Q54" s="60"/>
      <c r="S54" s="60"/>
      <c r="T54" s="60">
        <v>10</v>
      </c>
      <c r="V54" s="60"/>
      <c r="W54" s="60"/>
      <c r="Y54" s="60"/>
      <c r="Z54" s="60"/>
      <c r="AB54" s="60"/>
      <c r="AC54" s="60"/>
      <c r="AE54" s="78">
        <f>SUM(D54,G54,J54,M54,P54,S54,V54,Y54,AB54)</f>
        <v>0</v>
      </c>
      <c r="AF54" s="78">
        <f>SUM(E54,H54,K54,N54,Q54,T54,W54,Z54,AC54)</f>
        <v>10</v>
      </c>
      <c r="AH54" s="111" t="s">
        <v>158</v>
      </c>
      <c r="AI54" s="111"/>
      <c r="AJ54" s="111"/>
    </row>
    <row r="55" spans="1:36" s="62" customFormat="1" ht="20.25">
      <c r="A55" s="60">
        <v>3612</v>
      </c>
      <c r="B55" s="60"/>
      <c r="C55" s="63" t="s">
        <v>0</v>
      </c>
      <c r="D55" s="63">
        <v>451</v>
      </c>
      <c r="E55" s="63">
        <v>300</v>
      </c>
      <c r="F55" s="66"/>
      <c r="G55" s="60"/>
      <c r="H55" s="60"/>
      <c r="J55" s="60"/>
      <c r="K55" s="60"/>
      <c r="M55" s="60"/>
      <c r="N55" s="60"/>
      <c r="P55" s="60"/>
      <c r="Q55" s="60"/>
      <c r="S55" s="60"/>
      <c r="T55" s="60"/>
      <c r="V55" s="60"/>
      <c r="W55" s="60"/>
      <c r="Y55" s="60"/>
      <c r="Z55" s="60"/>
      <c r="AB55" s="60"/>
      <c r="AC55" s="60"/>
      <c r="AE55" s="78">
        <f t="shared" si="2"/>
        <v>451</v>
      </c>
      <c r="AF55" s="78">
        <f t="shared" si="3"/>
        <v>300</v>
      </c>
      <c r="AH55" s="111"/>
      <c r="AI55" s="111"/>
      <c r="AJ55" s="111"/>
    </row>
    <row r="56" spans="1:34" s="62" customFormat="1" ht="20.25">
      <c r="A56" s="60">
        <v>3613</v>
      </c>
      <c r="B56" s="60"/>
      <c r="C56" s="63" t="s">
        <v>56</v>
      </c>
      <c r="D56" s="60">
        <v>210</v>
      </c>
      <c r="E56" s="63">
        <v>600</v>
      </c>
      <c r="F56" s="66"/>
      <c r="G56" s="60"/>
      <c r="H56" s="60"/>
      <c r="J56" s="60"/>
      <c r="K56" s="60"/>
      <c r="M56" s="60"/>
      <c r="N56" s="60"/>
      <c r="P56" s="60"/>
      <c r="Q56" s="60"/>
      <c r="S56" s="60"/>
      <c r="T56" s="60">
        <v>16</v>
      </c>
      <c r="V56" s="60"/>
      <c r="W56" s="60"/>
      <c r="Y56" s="60"/>
      <c r="Z56" s="60"/>
      <c r="AB56" s="60"/>
      <c r="AC56" s="60"/>
      <c r="AD56" s="62" t="s">
        <v>3</v>
      </c>
      <c r="AE56" s="78">
        <f t="shared" si="2"/>
        <v>210</v>
      </c>
      <c r="AF56" s="78">
        <f t="shared" si="3"/>
        <v>616</v>
      </c>
      <c r="AH56" s="89" t="s">
        <v>159</v>
      </c>
    </row>
    <row r="57" spans="1:32" s="62" customFormat="1" ht="20.25">
      <c r="A57" s="69">
        <v>3631</v>
      </c>
      <c r="B57" s="69"/>
      <c r="C57" s="60" t="s">
        <v>1</v>
      </c>
      <c r="D57" s="60"/>
      <c r="E57" s="69">
        <v>450</v>
      </c>
      <c r="F57" s="66"/>
      <c r="G57" s="60"/>
      <c r="H57" s="60"/>
      <c r="J57" s="60"/>
      <c r="K57" s="60"/>
      <c r="M57" s="60"/>
      <c r="N57" s="60"/>
      <c r="P57" s="60"/>
      <c r="Q57" s="60"/>
      <c r="S57" s="60"/>
      <c r="T57" s="60"/>
      <c r="V57" s="60"/>
      <c r="W57" s="60"/>
      <c r="Y57" s="60"/>
      <c r="Z57" s="60"/>
      <c r="AB57" s="60"/>
      <c r="AC57" s="60"/>
      <c r="AE57" s="78">
        <f t="shared" si="2"/>
        <v>0</v>
      </c>
      <c r="AF57" s="78">
        <f t="shared" si="3"/>
        <v>450</v>
      </c>
    </row>
    <row r="58" spans="1:36" s="62" customFormat="1" ht="20.25">
      <c r="A58" s="60">
        <v>3632</v>
      </c>
      <c r="B58" s="60"/>
      <c r="C58" s="60" t="s">
        <v>2</v>
      </c>
      <c r="D58" s="60">
        <v>100</v>
      </c>
      <c r="E58" s="63">
        <v>160</v>
      </c>
      <c r="F58" s="66"/>
      <c r="G58" s="60"/>
      <c r="H58" s="60"/>
      <c r="J58" s="60"/>
      <c r="K58" s="60"/>
      <c r="M58" s="60"/>
      <c r="N58" s="60"/>
      <c r="P58" s="60"/>
      <c r="Q58" s="60"/>
      <c r="S58" s="60">
        <v>26</v>
      </c>
      <c r="T58" s="60"/>
      <c r="V58" s="60"/>
      <c r="W58" s="60"/>
      <c r="Y58" s="60"/>
      <c r="Z58" s="60"/>
      <c r="AB58" s="60"/>
      <c r="AC58" s="60"/>
      <c r="AE58" s="78">
        <f t="shared" si="2"/>
        <v>126</v>
      </c>
      <c r="AF58" s="78">
        <f t="shared" si="3"/>
        <v>160</v>
      </c>
      <c r="AH58" s="111" t="s">
        <v>152</v>
      </c>
      <c r="AI58" s="111"/>
      <c r="AJ58" s="111"/>
    </row>
    <row r="59" spans="1:36" s="62" customFormat="1" ht="20.25">
      <c r="A59" s="60">
        <v>3635</v>
      </c>
      <c r="B59" s="60"/>
      <c r="C59" s="63" t="s">
        <v>10</v>
      </c>
      <c r="D59" s="60"/>
      <c r="E59" s="63">
        <v>150</v>
      </c>
      <c r="F59" s="66"/>
      <c r="G59" s="60"/>
      <c r="H59" s="60"/>
      <c r="J59" s="60"/>
      <c r="K59" s="60"/>
      <c r="M59" s="60"/>
      <c r="N59" s="60"/>
      <c r="P59" s="60"/>
      <c r="Q59" s="60"/>
      <c r="R59" s="66"/>
      <c r="S59" s="60"/>
      <c r="T59" s="60"/>
      <c r="V59" s="60"/>
      <c r="W59" s="60"/>
      <c r="Y59" s="60"/>
      <c r="Z59" s="60"/>
      <c r="AB59" s="60"/>
      <c r="AC59" s="60"/>
      <c r="AE59" s="78">
        <f t="shared" si="2"/>
        <v>0</v>
      </c>
      <c r="AF59" s="78">
        <f t="shared" si="3"/>
        <v>150</v>
      </c>
      <c r="AH59" s="111"/>
      <c r="AI59" s="111"/>
      <c r="AJ59" s="111"/>
    </row>
    <row r="60" spans="1:32" s="62" customFormat="1" ht="20.25">
      <c r="A60" s="60">
        <v>3636</v>
      </c>
      <c r="B60" s="60"/>
      <c r="C60" s="60" t="s">
        <v>107</v>
      </c>
      <c r="D60" s="60"/>
      <c r="E60" s="63">
        <v>6</v>
      </c>
      <c r="F60" s="66"/>
      <c r="G60" s="60"/>
      <c r="H60" s="60"/>
      <c r="J60" s="60"/>
      <c r="K60" s="60"/>
      <c r="M60" s="60"/>
      <c r="N60" s="60"/>
      <c r="P60" s="60"/>
      <c r="Q60" s="60"/>
      <c r="S60" s="60"/>
      <c r="T60" s="60"/>
      <c r="V60" s="60"/>
      <c r="W60" s="60"/>
      <c r="Y60" s="60"/>
      <c r="Z60" s="60"/>
      <c r="AB60" s="60"/>
      <c r="AC60" s="60"/>
      <c r="AE60" s="78">
        <f t="shared" si="2"/>
        <v>0</v>
      </c>
      <c r="AF60" s="78">
        <f t="shared" si="3"/>
        <v>6</v>
      </c>
    </row>
    <row r="61" spans="1:41" s="62" customFormat="1" ht="20.25" customHeight="1">
      <c r="A61" s="60">
        <v>3639</v>
      </c>
      <c r="B61" s="60"/>
      <c r="C61" s="60" t="s">
        <v>24</v>
      </c>
      <c r="D61" s="63">
        <v>50</v>
      </c>
      <c r="E61" s="63">
        <v>300</v>
      </c>
      <c r="F61" s="66"/>
      <c r="G61" s="60"/>
      <c r="H61" s="60">
        <v>90</v>
      </c>
      <c r="J61" s="60"/>
      <c r="K61" s="60"/>
      <c r="M61" s="60"/>
      <c r="N61" s="60">
        <v>75</v>
      </c>
      <c r="P61" s="60"/>
      <c r="Q61" s="60"/>
      <c r="S61" s="60"/>
      <c r="T61" s="60">
        <v>3</v>
      </c>
      <c r="V61" s="60"/>
      <c r="W61" s="60"/>
      <c r="Y61" s="60"/>
      <c r="Z61" s="60"/>
      <c r="AB61" s="60"/>
      <c r="AC61" s="60"/>
      <c r="AE61" s="78">
        <f t="shared" si="2"/>
        <v>50</v>
      </c>
      <c r="AF61" s="78">
        <f t="shared" si="3"/>
        <v>468</v>
      </c>
      <c r="AH61" s="111" t="s">
        <v>154</v>
      </c>
      <c r="AI61" s="111"/>
      <c r="AJ61" s="111"/>
      <c r="AK61" s="105"/>
      <c r="AL61" s="105"/>
      <c r="AM61" s="105"/>
      <c r="AN61" s="105"/>
      <c r="AO61" s="94"/>
    </row>
    <row r="62" spans="1:41" s="62" customFormat="1" ht="20.25">
      <c r="A62" s="60">
        <v>3721</v>
      </c>
      <c r="B62" s="60"/>
      <c r="C62" s="60" t="s">
        <v>57</v>
      </c>
      <c r="D62" s="70"/>
      <c r="E62" s="63">
        <v>70</v>
      </c>
      <c r="F62" s="67"/>
      <c r="G62" s="60"/>
      <c r="H62" s="60"/>
      <c r="I62" s="67"/>
      <c r="J62" s="60"/>
      <c r="K62" s="60"/>
      <c r="L62" s="67"/>
      <c r="M62" s="60"/>
      <c r="N62" s="60"/>
      <c r="O62" s="67"/>
      <c r="P62" s="60"/>
      <c r="Q62" s="60">
        <v>30</v>
      </c>
      <c r="R62" s="67"/>
      <c r="S62" s="60"/>
      <c r="T62" s="60"/>
      <c r="U62" s="67"/>
      <c r="V62" s="60"/>
      <c r="W62" s="60"/>
      <c r="Y62" s="60"/>
      <c r="Z62" s="60"/>
      <c r="AB62" s="60"/>
      <c r="AC62" s="60"/>
      <c r="AE62" s="78">
        <f t="shared" si="2"/>
        <v>0</v>
      </c>
      <c r="AF62" s="78">
        <f t="shared" si="3"/>
        <v>100</v>
      </c>
      <c r="AH62" s="111"/>
      <c r="AI62" s="111"/>
      <c r="AJ62" s="111"/>
      <c r="AK62" s="105"/>
      <c r="AL62" s="105"/>
      <c r="AM62" s="105"/>
      <c r="AN62" s="105"/>
      <c r="AO62" s="94"/>
    </row>
    <row r="63" spans="1:34" s="62" customFormat="1" ht="20.25">
      <c r="A63" s="60">
        <v>3722</v>
      </c>
      <c r="B63" s="60"/>
      <c r="C63" s="60" t="s">
        <v>58</v>
      </c>
      <c r="D63" s="60">
        <v>20</v>
      </c>
      <c r="E63" s="63">
        <v>560</v>
      </c>
      <c r="F63" s="71"/>
      <c r="G63" s="60"/>
      <c r="H63" s="60"/>
      <c r="J63" s="60"/>
      <c r="K63" s="60"/>
      <c r="M63" s="60"/>
      <c r="N63" s="60"/>
      <c r="P63" s="60"/>
      <c r="Q63" s="60"/>
      <c r="S63" s="60"/>
      <c r="T63" s="60"/>
      <c r="V63" s="60"/>
      <c r="W63" s="60"/>
      <c r="Y63" s="60"/>
      <c r="Z63" s="60"/>
      <c r="AB63" s="60"/>
      <c r="AC63" s="60"/>
      <c r="AE63" s="78">
        <f t="shared" si="2"/>
        <v>20</v>
      </c>
      <c r="AF63" s="78">
        <f t="shared" si="3"/>
        <v>560</v>
      </c>
      <c r="AH63" s="90"/>
    </row>
    <row r="64" spans="1:32" s="62" customFormat="1" ht="20.25">
      <c r="A64" s="63">
        <v>3723</v>
      </c>
      <c r="B64" s="63"/>
      <c r="C64" s="63" t="s">
        <v>59</v>
      </c>
      <c r="D64" s="60"/>
      <c r="E64" s="63">
        <v>240</v>
      </c>
      <c r="F64" s="66"/>
      <c r="G64" s="60"/>
      <c r="H64" s="60"/>
      <c r="J64" s="60"/>
      <c r="K64" s="60"/>
      <c r="M64" s="60"/>
      <c r="N64" s="60"/>
      <c r="P64" s="60"/>
      <c r="Q64" s="60"/>
      <c r="S64" s="60"/>
      <c r="T64" s="60"/>
      <c r="V64" s="60"/>
      <c r="W64" s="60"/>
      <c r="Y64" s="60"/>
      <c r="Z64" s="60"/>
      <c r="AB64" s="60"/>
      <c r="AC64" s="60"/>
      <c r="AE64" s="78">
        <f t="shared" si="2"/>
        <v>0</v>
      </c>
      <c r="AF64" s="78">
        <f t="shared" si="3"/>
        <v>240</v>
      </c>
    </row>
    <row r="65" spans="1:32" s="62" customFormat="1" ht="20.25">
      <c r="A65" s="63">
        <v>3725</v>
      </c>
      <c r="B65" s="63"/>
      <c r="C65" s="63" t="s">
        <v>60</v>
      </c>
      <c r="D65" s="60">
        <v>160</v>
      </c>
      <c r="E65" s="63">
        <v>0</v>
      </c>
      <c r="F65" s="66"/>
      <c r="G65" s="70"/>
      <c r="H65" s="70"/>
      <c r="J65" s="70"/>
      <c r="K65" s="70"/>
      <c r="M65" s="70"/>
      <c r="N65" s="70"/>
      <c r="P65" s="70"/>
      <c r="Q65" s="70"/>
      <c r="S65" s="70"/>
      <c r="T65" s="70"/>
      <c r="V65" s="70"/>
      <c r="W65" s="70"/>
      <c r="Y65" s="70"/>
      <c r="Z65" s="70"/>
      <c r="AB65" s="70"/>
      <c r="AC65" s="70"/>
      <c r="AE65" s="78">
        <f t="shared" si="2"/>
        <v>160</v>
      </c>
      <c r="AF65" s="78">
        <f t="shared" si="3"/>
        <v>0</v>
      </c>
    </row>
    <row r="66" spans="1:32" s="62" customFormat="1" ht="20.25">
      <c r="A66" s="63">
        <v>3726</v>
      </c>
      <c r="B66" s="63"/>
      <c r="C66" s="63" t="s">
        <v>61</v>
      </c>
      <c r="D66" s="60"/>
      <c r="E66" s="63">
        <v>440</v>
      </c>
      <c r="F66" s="64"/>
      <c r="G66" s="60"/>
      <c r="H66" s="60"/>
      <c r="J66" s="60"/>
      <c r="K66" s="60"/>
      <c r="M66" s="60"/>
      <c r="N66" s="60"/>
      <c r="P66" s="60"/>
      <c r="Q66" s="60"/>
      <c r="S66" s="60"/>
      <c r="T66" s="60"/>
      <c r="V66" s="60"/>
      <c r="W66" s="60"/>
      <c r="Y66" s="60"/>
      <c r="Z66" s="60"/>
      <c r="AB66" s="60"/>
      <c r="AC66" s="60"/>
      <c r="AE66" s="78">
        <f t="shared" si="2"/>
        <v>0</v>
      </c>
      <c r="AF66" s="78">
        <f t="shared" si="3"/>
        <v>440</v>
      </c>
    </row>
    <row r="67" spans="1:32" s="62" customFormat="1" ht="20.25">
      <c r="A67" s="63">
        <v>3729</v>
      </c>
      <c r="B67" s="63"/>
      <c r="C67" s="63" t="s">
        <v>109</v>
      </c>
      <c r="D67" s="60">
        <v>2</v>
      </c>
      <c r="E67" s="63">
        <v>0</v>
      </c>
      <c r="F67" s="64"/>
      <c r="G67" s="60"/>
      <c r="H67" s="60"/>
      <c r="J67" s="60"/>
      <c r="K67" s="60"/>
      <c r="M67" s="60"/>
      <c r="N67" s="60"/>
      <c r="P67" s="60"/>
      <c r="Q67" s="60"/>
      <c r="R67" s="95"/>
      <c r="S67" s="60"/>
      <c r="T67" s="60"/>
      <c r="V67" s="60"/>
      <c r="W67" s="60"/>
      <c r="Y67" s="60"/>
      <c r="Z67" s="60"/>
      <c r="AB67" s="60"/>
      <c r="AC67" s="60"/>
      <c r="AE67" s="78">
        <f t="shared" si="2"/>
        <v>2</v>
      </c>
      <c r="AF67" s="78">
        <f t="shared" si="3"/>
        <v>0</v>
      </c>
    </row>
    <row r="68" spans="1:36" s="62" customFormat="1" ht="20.25" customHeight="1">
      <c r="A68" s="60">
        <v>3745</v>
      </c>
      <c r="B68" s="60"/>
      <c r="C68" s="60" t="s">
        <v>110</v>
      </c>
      <c r="D68" s="63"/>
      <c r="E68" s="63">
        <v>700</v>
      </c>
      <c r="F68" s="66"/>
      <c r="G68" s="60"/>
      <c r="H68" s="60"/>
      <c r="J68" s="60"/>
      <c r="K68" s="60"/>
      <c r="M68" s="60"/>
      <c r="N68" s="60"/>
      <c r="P68" s="60"/>
      <c r="Q68" s="60">
        <v>-65</v>
      </c>
      <c r="R68" s="95" t="s">
        <v>3</v>
      </c>
      <c r="S68" s="60"/>
      <c r="T68" s="60">
        <v>-100</v>
      </c>
      <c r="V68" s="60"/>
      <c r="W68" s="60"/>
      <c r="Y68" s="60"/>
      <c r="Z68" s="60"/>
      <c r="AB68" s="60"/>
      <c r="AC68" s="60"/>
      <c r="AE68" s="78">
        <f t="shared" si="2"/>
        <v>0</v>
      </c>
      <c r="AF68" s="78">
        <f t="shared" si="3"/>
        <v>535</v>
      </c>
      <c r="AH68" s="118" t="s">
        <v>162</v>
      </c>
      <c r="AI68" s="118"/>
      <c r="AJ68" s="118"/>
    </row>
    <row r="69" spans="1:36" s="62" customFormat="1" ht="20.25" customHeight="1">
      <c r="A69" s="60">
        <v>4339</v>
      </c>
      <c r="B69" s="60"/>
      <c r="C69" s="72" t="s">
        <v>49</v>
      </c>
      <c r="D69" s="63"/>
      <c r="E69" s="63">
        <v>2</v>
      </c>
      <c r="F69" s="66"/>
      <c r="G69" s="60"/>
      <c r="H69" s="60"/>
      <c r="J69" s="60"/>
      <c r="K69" s="60"/>
      <c r="M69" s="60"/>
      <c r="N69" s="60"/>
      <c r="P69" s="60"/>
      <c r="Q69" s="60"/>
      <c r="R69" s="95" t="s">
        <v>3</v>
      </c>
      <c r="S69" s="60"/>
      <c r="T69" s="60"/>
      <c r="V69" s="60"/>
      <c r="W69" s="60"/>
      <c r="Y69" s="60"/>
      <c r="Z69" s="60"/>
      <c r="AB69" s="60"/>
      <c r="AC69" s="60"/>
      <c r="AE69" s="78">
        <f t="shared" si="2"/>
        <v>0</v>
      </c>
      <c r="AF69" s="78">
        <f t="shared" si="3"/>
        <v>2</v>
      </c>
      <c r="AH69" s="118"/>
      <c r="AI69" s="118"/>
      <c r="AJ69" s="118"/>
    </row>
    <row r="70" spans="1:32" s="62" customFormat="1" ht="20.25" customHeight="1">
      <c r="A70" s="60">
        <v>4356</v>
      </c>
      <c r="B70" s="60"/>
      <c r="C70" s="72" t="s">
        <v>83</v>
      </c>
      <c r="D70" s="63"/>
      <c r="E70" s="63">
        <v>60</v>
      </c>
      <c r="F70" s="66"/>
      <c r="G70" s="60"/>
      <c r="H70" s="60"/>
      <c r="J70" s="60"/>
      <c r="K70" s="60"/>
      <c r="M70" s="60"/>
      <c r="N70" s="60"/>
      <c r="P70" s="60"/>
      <c r="Q70" s="60"/>
      <c r="R70" s="95" t="s">
        <v>3</v>
      </c>
      <c r="S70" s="60"/>
      <c r="T70" s="60"/>
      <c r="V70" s="60"/>
      <c r="W70" s="60"/>
      <c r="Y70" s="60"/>
      <c r="Z70" s="60"/>
      <c r="AB70" s="60"/>
      <c r="AC70" s="60"/>
      <c r="AE70" s="78">
        <f t="shared" si="2"/>
        <v>0</v>
      </c>
      <c r="AF70" s="78">
        <f t="shared" si="3"/>
        <v>60</v>
      </c>
    </row>
    <row r="71" spans="1:41" s="62" customFormat="1" ht="20.25" customHeight="1">
      <c r="A71" s="63">
        <v>5212</v>
      </c>
      <c r="B71" s="63"/>
      <c r="C71" s="63" t="s">
        <v>32</v>
      </c>
      <c r="D71" s="63"/>
      <c r="E71" s="63">
        <v>160</v>
      </c>
      <c r="F71" s="66"/>
      <c r="G71" s="60"/>
      <c r="H71" s="60"/>
      <c r="J71" s="60"/>
      <c r="K71" s="60"/>
      <c r="M71" s="60"/>
      <c r="N71" s="60">
        <v>-135</v>
      </c>
      <c r="P71" s="60"/>
      <c r="Q71" s="60"/>
      <c r="R71" s="95"/>
      <c r="S71" s="60"/>
      <c r="T71" s="60"/>
      <c r="V71" s="60"/>
      <c r="W71" s="60"/>
      <c r="Y71" s="60"/>
      <c r="Z71" s="60"/>
      <c r="AB71" s="60"/>
      <c r="AC71" s="60"/>
      <c r="AE71" s="78">
        <f t="shared" si="2"/>
        <v>0</v>
      </c>
      <c r="AF71" s="78">
        <f t="shared" si="3"/>
        <v>25</v>
      </c>
      <c r="AH71" s="112"/>
      <c r="AI71" s="112"/>
      <c r="AJ71" s="112"/>
      <c r="AK71" s="112"/>
      <c r="AL71" s="112"/>
      <c r="AM71" s="112"/>
      <c r="AN71" s="112"/>
      <c r="AO71" s="112"/>
    </row>
    <row r="72" spans="1:41" s="62" customFormat="1" ht="20.25" customHeight="1">
      <c r="A72" s="60">
        <v>5512</v>
      </c>
      <c r="B72" s="60"/>
      <c r="C72" s="60" t="s">
        <v>11</v>
      </c>
      <c r="D72" s="60"/>
      <c r="E72" s="63">
        <v>600</v>
      </c>
      <c r="F72" s="66"/>
      <c r="G72" s="63"/>
      <c r="H72" s="60"/>
      <c r="J72" s="63"/>
      <c r="K72" s="60"/>
      <c r="M72" s="63"/>
      <c r="N72" s="60"/>
      <c r="P72" s="63"/>
      <c r="Q72" s="60"/>
      <c r="S72" s="63"/>
      <c r="T72" s="60"/>
      <c r="V72" s="63"/>
      <c r="W72" s="60"/>
      <c r="Y72" s="63"/>
      <c r="Z72" s="60"/>
      <c r="AB72" s="63"/>
      <c r="AC72" s="60"/>
      <c r="AE72" s="78">
        <f t="shared" si="2"/>
        <v>0</v>
      </c>
      <c r="AF72" s="78">
        <f t="shared" si="3"/>
        <v>600</v>
      </c>
      <c r="AH72" s="112"/>
      <c r="AI72" s="112"/>
      <c r="AJ72" s="112"/>
      <c r="AK72" s="112"/>
      <c r="AL72" s="112"/>
      <c r="AM72" s="112"/>
      <c r="AN72" s="112"/>
      <c r="AO72" s="112"/>
    </row>
    <row r="73" spans="1:37" s="62" customFormat="1" ht="20.25">
      <c r="A73" s="60">
        <v>6112</v>
      </c>
      <c r="B73" s="60"/>
      <c r="C73" s="60" t="s">
        <v>111</v>
      </c>
      <c r="D73" s="60"/>
      <c r="E73" s="60">
        <v>2700</v>
      </c>
      <c r="F73" s="73"/>
      <c r="G73" s="63"/>
      <c r="H73" s="60"/>
      <c r="J73" s="63"/>
      <c r="K73" s="60"/>
      <c r="M73" s="63"/>
      <c r="N73" s="60"/>
      <c r="P73" s="63"/>
      <c r="Q73" s="60"/>
      <c r="S73" s="63"/>
      <c r="T73" s="60"/>
      <c r="V73" s="63"/>
      <c r="W73" s="60"/>
      <c r="Y73" s="63"/>
      <c r="Z73" s="60"/>
      <c r="AB73" s="63"/>
      <c r="AC73" s="60"/>
      <c r="AE73" s="78">
        <f t="shared" si="2"/>
        <v>0</v>
      </c>
      <c r="AF73" s="78">
        <f t="shared" si="3"/>
        <v>2700</v>
      </c>
      <c r="AH73" s="103"/>
      <c r="AI73" s="103"/>
      <c r="AJ73" s="103"/>
      <c r="AK73" s="103"/>
    </row>
    <row r="74" spans="1:34" s="62" customFormat="1" ht="20.25">
      <c r="A74" s="60">
        <v>6114</v>
      </c>
      <c r="B74" s="60"/>
      <c r="C74" s="60" t="s">
        <v>124</v>
      </c>
      <c r="D74" s="60"/>
      <c r="E74" s="60">
        <v>0</v>
      </c>
      <c r="F74" s="73"/>
      <c r="G74" s="63"/>
      <c r="H74" s="60"/>
      <c r="J74" s="63"/>
      <c r="K74" s="60">
        <v>25</v>
      </c>
      <c r="M74" s="63"/>
      <c r="N74" s="60"/>
      <c r="P74" s="63"/>
      <c r="Q74" s="60"/>
      <c r="S74" s="63"/>
      <c r="T74" s="60"/>
      <c r="V74" s="63"/>
      <c r="W74" s="60"/>
      <c r="Y74" s="63"/>
      <c r="Z74" s="60"/>
      <c r="AB74" s="63"/>
      <c r="AC74" s="60"/>
      <c r="AE74" s="78">
        <f t="shared" si="2"/>
        <v>0</v>
      </c>
      <c r="AF74" s="78">
        <f t="shared" si="3"/>
        <v>25</v>
      </c>
      <c r="AH74" s="1"/>
    </row>
    <row r="75" spans="1:34" s="62" customFormat="1" ht="20.25">
      <c r="A75" s="60">
        <v>6115</v>
      </c>
      <c r="B75" s="60"/>
      <c r="C75" s="60" t="s">
        <v>153</v>
      </c>
      <c r="D75" s="60"/>
      <c r="E75" s="60">
        <v>0</v>
      </c>
      <c r="F75" s="73"/>
      <c r="G75" s="63"/>
      <c r="H75" s="60"/>
      <c r="J75" s="63"/>
      <c r="K75" s="60"/>
      <c r="M75" s="63"/>
      <c r="N75" s="60"/>
      <c r="P75" s="63"/>
      <c r="Q75" s="60"/>
      <c r="S75" s="63"/>
      <c r="T75" s="60">
        <v>30</v>
      </c>
      <c r="V75" s="63"/>
      <c r="W75" s="60"/>
      <c r="Y75" s="63"/>
      <c r="Z75" s="60"/>
      <c r="AB75" s="63"/>
      <c r="AC75" s="60"/>
      <c r="AE75" s="78">
        <f>SUM(D75,G75,J75,M75,P75,S75,V75,Y75,AB75)</f>
        <v>0</v>
      </c>
      <c r="AF75" s="78">
        <f>SUM(E75,H75,K75,N75,Q75,T75,W75,Z75,AC75)</f>
        <v>30</v>
      </c>
      <c r="AH75" s="1" t="s">
        <v>148</v>
      </c>
    </row>
    <row r="76" spans="1:34" s="62" customFormat="1" ht="20.25">
      <c r="A76" s="60">
        <v>6118</v>
      </c>
      <c r="B76" s="60"/>
      <c r="C76" s="60" t="s">
        <v>122</v>
      </c>
      <c r="D76" s="60"/>
      <c r="E76" s="60">
        <v>26</v>
      </c>
      <c r="F76" s="73"/>
      <c r="G76" s="63"/>
      <c r="H76" s="60"/>
      <c r="J76" s="63"/>
      <c r="K76" s="60"/>
      <c r="M76" s="63"/>
      <c r="N76" s="60"/>
      <c r="P76" s="63"/>
      <c r="Q76" s="60"/>
      <c r="S76" s="63"/>
      <c r="T76" s="60"/>
      <c r="V76" s="63"/>
      <c r="W76" s="60"/>
      <c r="Y76" s="63"/>
      <c r="Z76" s="60"/>
      <c r="AB76" s="63"/>
      <c r="AC76" s="60"/>
      <c r="AE76" s="78">
        <f t="shared" si="2"/>
        <v>0</v>
      </c>
      <c r="AF76" s="78">
        <f t="shared" si="3"/>
        <v>26</v>
      </c>
      <c r="AH76" s="89"/>
    </row>
    <row r="77" spans="1:34" s="62" customFormat="1" ht="20.25">
      <c r="A77" s="60">
        <v>6171</v>
      </c>
      <c r="B77" s="60"/>
      <c r="C77" s="60" t="s">
        <v>62</v>
      </c>
      <c r="D77" s="60">
        <v>8</v>
      </c>
      <c r="E77" s="60">
        <v>3500</v>
      </c>
      <c r="F77" s="66"/>
      <c r="G77" s="63"/>
      <c r="H77" s="60"/>
      <c r="J77" s="63"/>
      <c r="K77" s="60"/>
      <c r="M77" s="63"/>
      <c r="N77" s="60"/>
      <c r="P77" s="63"/>
      <c r="Q77" s="60">
        <v>-30</v>
      </c>
      <c r="S77" s="63"/>
      <c r="T77" s="60">
        <v>-100</v>
      </c>
      <c r="V77" s="63"/>
      <c r="W77" s="60"/>
      <c r="Y77" s="63"/>
      <c r="Z77" s="60"/>
      <c r="AB77" s="63"/>
      <c r="AC77" s="60"/>
      <c r="AE77" s="78">
        <f t="shared" si="2"/>
        <v>8</v>
      </c>
      <c r="AF77" s="78">
        <f t="shared" si="3"/>
        <v>3370</v>
      </c>
      <c r="AH77" s="90" t="s">
        <v>155</v>
      </c>
    </row>
    <row r="78" spans="1:32" s="62" customFormat="1" ht="20.25">
      <c r="A78" s="60">
        <v>6310</v>
      </c>
      <c r="B78" s="60"/>
      <c r="C78" s="63" t="s">
        <v>112</v>
      </c>
      <c r="D78" s="60">
        <v>1</v>
      </c>
      <c r="E78" s="63">
        <v>332</v>
      </c>
      <c r="F78" s="66"/>
      <c r="G78" s="60"/>
      <c r="H78" s="60"/>
      <c r="J78" s="60"/>
      <c r="K78" s="60"/>
      <c r="M78" s="60"/>
      <c r="N78" s="60"/>
      <c r="P78" s="60"/>
      <c r="Q78" s="60"/>
      <c r="S78" s="60"/>
      <c r="T78" s="60"/>
      <c r="V78" s="60"/>
      <c r="W78" s="60"/>
      <c r="Y78" s="60"/>
      <c r="Z78" s="60"/>
      <c r="AB78" s="60"/>
      <c r="AC78" s="60"/>
      <c r="AE78" s="78">
        <f t="shared" si="2"/>
        <v>1</v>
      </c>
      <c r="AF78" s="78">
        <f t="shared" si="3"/>
        <v>332</v>
      </c>
    </row>
    <row r="79" spans="1:32" s="62" customFormat="1" ht="20.25">
      <c r="A79" s="60">
        <v>6399</v>
      </c>
      <c r="B79" s="60"/>
      <c r="C79" s="63" t="s">
        <v>113</v>
      </c>
      <c r="D79" s="60"/>
      <c r="E79" s="63">
        <v>300</v>
      </c>
      <c r="F79" s="66"/>
      <c r="G79" s="60"/>
      <c r="H79" s="60"/>
      <c r="J79" s="60"/>
      <c r="K79" s="60"/>
      <c r="M79" s="60"/>
      <c r="N79" s="60">
        <v>269</v>
      </c>
      <c r="P79" s="60"/>
      <c r="Q79" s="60">
        <v>-100</v>
      </c>
      <c r="S79" s="60"/>
      <c r="T79" s="60"/>
      <c r="V79" s="60"/>
      <c r="W79" s="60"/>
      <c r="Y79" s="60"/>
      <c r="Z79" s="60"/>
      <c r="AB79" s="60"/>
      <c r="AC79" s="60"/>
      <c r="AE79" s="78">
        <f t="shared" si="2"/>
        <v>0</v>
      </c>
      <c r="AF79" s="78">
        <f t="shared" si="3"/>
        <v>469</v>
      </c>
    </row>
    <row r="80" spans="1:32" s="62" customFormat="1" ht="20.25">
      <c r="A80" s="63">
        <v>6402</v>
      </c>
      <c r="B80" s="63"/>
      <c r="C80" s="63" t="s">
        <v>30</v>
      </c>
      <c r="D80" s="60"/>
      <c r="E80" s="63">
        <v>10</v>
      </c>
      <c r="F80" s="66"/>
      <c r="G80" s="60"/>
      <c r="H80" s="60"/>
      <c r="J80" s="60"/>
      <c r="K80" s="60"/>
      <c r="M80" s="60"/>
      <c r="N80" s="60"/>
      <c r="P80" s="60"/>
      <c r="Q80" s="60"/>
      <c r="S80" s="60"/>
      <c r="T80" s="60"/>
      <c r="V80" s="60"/>
      <c r="W80" s="60"/>
      <c r="Y80" s="60"/>
      <c r="Z80" s="60"/>
      <c r="AB80" s="60"/>
      <c r="AC80" s="60"/>
      <c r="AE80" s="78">
        <f t="shared" si="2"/>
        <v>0</v>
      </c>
      <c r="AF80" s="78">
        <f t="shared" si="3"/>
        <v>10</v>
      </c>
    </row>
    <row r="81" spans="1:36" s="62" customFormat="1" ht="20.25">
      <c r="A81" s="60">
        <v>6409</v>
      </c>
      <c r="B81" s="60"/>
      <c r="C81" s="72" t="s">
        <v>114</v>
      </c>
      <c r="D81" s="68"/>
      <c r="E81" s="60">
        <v>250</v>
      </c>
      <c r="F81" s="66"/>
      <c r="G81" s="60"/>
      <c r="H81" s="60"/>
      <c r="J81" s="60"/>
      <c r="K81" s="60"/>
      <c r="M81" s="60"/>
      <c r="N81" s="60"/>
      <c r="P81" s="60"/>
      <c r="Q81" s="60"/>
      <c r="S81" s="60"/>
      <c r="T81" s="60">
        <v>5</v>
      </c>
      <c r="V81" s="60"/>
      <c r="W81" s="60"/>
      <c r="Y81" s="60"/>
      <c r="Z81" s="60"/>
      <c r="AB81" s="60"/>
      <c r="AC81" s="60"/>
      <c r="AE81" s="78">
        <f t="shared" si="2"/>
        <v>0</v>
      </c>
      <c r="AF81" s="78">
        <f t="shared" si="3"/>
        <v>255</v>
      </c>
      <c r="AH81" s="106" t="s">
        <v>156</v>
      </c>
      <c r="AI81" s="106"/>
      <c r="AJ81" s="106"/>
    </row>
    <row r="82" spans="1:36" ht="20.25">
      <c r="A82" s="11"/>
      <c r="B82" s="11"/>
      <c r="C82" s="10" t="s">
        <v>41</v>
      </c>
      <c r="D82" s="10">
        <f>SUM(D34:D81)</f>
        <v>2231</v>
      </c>
      <c r="E82" s="10">
        <f>SUM(E34:E81)</f>
        <v>21915</v>
      </c>
      <c r="F82" s="18"/>
      <c r="G82" s="60">
        <f>SUM(G34:G81)</f>
        <v>0</v>
      </c>
      <c r="H82" s="79">
        <f>SUM(H34:H81)</f>
        <v>62</v>
      </c>
      <c r="I82" s="12"/>
      <c r="J82" s="60">
        <f>SUM(J33:J81)</f>
        <v>0</v>
      </c>
      <c r="K82" s="60">
        <f>SUM(K33:K81)</f>
        <v>25</v>
      </c>
      <c r="L82" s="12"/>
      <c r="M82" s="60">
        <f>SUM(M33:M81)</f>
        <v>5</v>
      </c>
      <c r="N82" s="79">
        <f>SUM(N33:N81)</f>
        <v>939</v>
      </c>
      <c r="O82" s="12"/>
      <c r="P82" s="60">
        <f>SUM(P33:P81)</f>
        <v>0</v>
      </c>
      <c r="Q82" s="79">
        <f>SUM(Q33:Q81)</f>
        <v>280</v>
      </c>
      <c r="R82" s="12"/>
      <c r="S82" s="60">
        <f>SUM(S33:S81)</f>
        <v>31</v>
      </c>
      <c r="T82" s="79">
        <f>SUM(T33:T81)</f>
        <v>102</v>
      </c>
      <c r="U82" s="12"/>
      <c r="V82" s="60">
        <f>SUM(V33:V81)</f>
        <v>0</v>
      </c>
      <c r="W82" s="79">
        <f>SUM(W33:W81)</f>
        <v>0</v>
      </c>
      <c r="X82" s="12"/>
      <c r="Y82" s="60">
        <f>SUM(Y33:Y81)</f>
        <v>0</v>
      </c>
      <c r="Z82" s="79">
        <f>SUM(Z34:Z81)</f>
        <v>0</v>
      </c>
      <c r="AA82" s="12"/>
      <c r="AB82" s="60">
        <f>SUM(AB33:AB81)</f>
        <v>0</v>
      </c>
      <c r="AC82" s="79">
        <f>SUM(AC34:AC81)</f>
        <v>0</v>
      </c>
      <c r="AD82" s="12"/>
      <c r="AE82" s="5">
        <f>SUM(D82,G82,J82,M82,P82,S82,V82,Y82)</f>
        <v>2267</v>
      </c>
      <c r="AF82" s="97">
        <f>SUM(AF34:AF81)</f>
        <v>23323</v>
      </c>
      <c r="AG82" s="12"/>
      <c r="AH82" s="106"/>
      <c r="AI82" s="106"/>
      <c r="AJ82" s="106"/>
    </row>
    <row r="83" spans="1:33" ht="9" customHeight="1">
      <c r="A83" s="50"/>
      <c r="B83" s="50"/>
      <c r="C83" s="54"/>
      <c r="D83" s="54"/>
      <c r="E83" s="54"/>
      <c r="F83" s="18"/>
      <c r="G83" s="62"/>
      <c r="H83" s="62"/>
      <c r="I83" s="12"/>
      <c r="J83" s="62"/>
      <c r="K83" s="62"/>
      <c r="L83" s="12"/>
      <c r="M83" s="62"/>
      <c r="N83" s="62"/>
      <c r="O83" s="12"/>
      <c r="P83" s="62"/>
      <c r="Q83" s="62"/>
      <c r="R83" s="12"/>
      <c r="S83" s="62"/>
      <c r="T83" s="62"/>
      <c r="U83" s="12"/>
      <c r="V83" s="62"/>
      <c r="W83" s="62"/>
      <c r="X83" s="12"/>
      <c r="Y83" s="62"/>
      <c r="Z83" s="62"/>
      <c r="AA83" s="12"/>
      <c r="AB83" s="62"/>
      <c r="AC83" s="62"/>
      <c r="AD83" s="12"/>
      <c r="AE83" s="82"/>
      <c r="AF83" s="82"/>
      <c r="AG83" s="12"/>
    </row>
    <row r="84" spans="1:33" s="2" customFormat="1" ht="20.25">
      <c r="A84" s="47" t="s">
        <v>34</v>
      </c>
      <c r="B84" s="48" t="s">
        <v>33</v>
      </c>
      <c r="C84" s="49" t="s">
        <v>40</v>
      </c>
      <c r="D84" s="11" t="s">
        <v>3</v>
      </c>
      <c r="E84" s="11"/>
      <c r="F84" s="12"/>
      <c r="G84" s="60"/>
      <c r="H84" s="60"/>
      <c r="I84" s="12"/>
      <c r="J84" s="60"/>
      <c r="K84" s="60"/>
      <c r="L84" s="12"/>
      <c r="M84" s="60"/>
      <c r="N84" s="60"/>
      <c r="O84" s="12"/>
      <c r="P84" s="60"/>
      <c r="Q84" s="60"/>
      <c r="R84" s="12"/>
      <c r="S84" s="60"/>
      <c r="T84" s="60"/>
      <c r="U84" s="12"/>
      <c r="V84" s="60"/>
      <c r="W84" s="60"/>
      <c r="X84" s="12"/>
      <c r="Y84" s="60"/>
      <c r="Z84" s="60"/>
      <c r="AA84" s="12"/>
      <c r="AB84" s="60"/>
      <c r="AC84" s="60"/>
      <c r="AD84" s="12"/>
      <c r="AE84" s="78"/>
      <c r="AF84" s="78"/>
      <c r="AG84" s="12"/>
    </row>
    <row r="85" spans="1:32" s="62" customFormat="1" ht="20.25">
      <c r="A85" s="69">
        <v>2219</v>
      </c>
      <c r="B85" s="69">
        <v>6349</v>
      </c>
      <c r="C85" s="63" t="s">
        <v>63</v>
      </c>
      <c r="D85" s="60"/>
      <c r="E85" s="69">
        <v>1490</v>
      </c>
      <c r="G85" s="11"/>
      <c r="H85" s="33">
        <v>0</v>
      </c>
      <c r="J85" s="11"/>
      <c r="K85" s="80"/>
      <c r="M85" s="11"/>
      <c r="N85" s="33"/>
      <c r="P85" s="11"/>
      <c r="Q85" s="80"/>
      <c r="S85" s="11"/>
      <c r="T85" s="80"/>
      <c r="V85" s="11"/>
      <c r="W85" s="80"/>
      <c r="Y85" s="11"/>
      <c r="Z85" s="33"/>
      <c r="AB85" s="11"/>
      <c r="AC85" s="33"/>
      <c r="AE85" s="78"/>
      <c r="AF85" s="88">
        <f>SUM(E85,H85,K85,N85,Q85,T85,W85,Z85,AC85)</f>
        <v>1490</v>
      </c>
    </row>
    <row r="86" spans="1:32" s="62" customFormat="1" ht="20.25">
      <c r="A86" s="69">
        <v>2321</v>
      </c>
      <c r="B86" s="69">
        <v>6349</v>
      </c>
      <c r="C86" s="63" t="s">
        <v>84</v>
      </c>
      <c r="D86" s="60"/>
      <c r="E86" s="69">
        <v>2520</v>
      </c>
      <c r="G86" s="11"/>
      <c r="H86" s="33"/>
      <c r="J86" s="11"/>
      <c r="K86" s="80"/>
      <c r="M86" s="11"/>
      <c r="N86" s="80"/>
      <c r="P86" s="11"/>
      <c r="Q86" s="80"/>
      <c r="S86" s="11"/>
      <c r="T86" s="80"/>
      <c r="V86" s="11"/>
      <c r="W86" s="80"/>
      <c r="Y86" s="11"/>
      <c r="Z86" s="80"/>
      <c r="AB86" s="11"/>
      <c r="AC86" s="80"/>
      <c r="AE86" s="78"/>
      <c r="AF86" s="88">
        <f aca="true" t="shared" si="4" ref="AF86:AF99">SUM(E86,H86,K86,N86,Q86,T86,W86,Z86,AC86)</f>
        <v>2520</v>
      </c>
    </row>
    <row r="87" spans="1:32" s="65" customFormat="1" ht="12.75" customHeight="1" hidden="1">
      <c r="A87" s="74"/>
      <c r="B87" s="74"/>
      <c r="C87" s="63"/>
      <c r="D87" s="63"/>
      <c r="E87" s="74">
        <v>0</v>
      </c>
      <c r="G87" s="60"/>
      <c r="H87" s="60"/>
      <c r="J87" s="60"/>
      <c r="K87" s="60"/>
      <c r="M87" s="60"/>
      <c r="N87" s="60"/>
      <c r="P87" s="60"/>
      <c r="Q87" s="60"/>
      <c r="S87" s="60"/>
      <c r="T87" s="60"/>
      <c r="V87" s="60"/>
      <c r="W87" s="60"/>
      <c r="Y87" s="60"/>
      <c r="Z87" s="60"/>
      <c r="AB87" s="60"/>
      <c r="AC87" s="60"/>
      <c r="AE87" s="78"/>
      <c r="AF87" s="88">
        <f t="shared" si="4"/>
        <v>0</v>
      </c>
    </row>
    <row r="88" spans="1:32" s="65" customFormat="1" ht="20.25">
      <c r="A88" s="74">
        <v>3631</v>
      </c>
      <c r="B88" s="74">
        <v>6121</v>
      </c>
      <c r="C88" s="63" t="s">
        <v>133</v>
      </c>
      <c r="D88" s="63"/>
      <c r="E88" s="74">
        <v>300</v>
      </c>
      <c r="G88" s="60"/>
      <c r="H88" s="60">
        <v>0</v>
      </c>
      <c r="J88" s="60"/>
      <c r="K88" s="60"/>
      <c r="M88" s="60"/>
      <c r="N88" s="60">
        <v>-140</v>
      </c>
      <c r="P88" s="60"/>
      <c r="Q88" s="60"/>
      <c r="S88" s="60"/>
      <c r="T88" s="60"/>
      <c r="V88" s="60"/>
      <c r="W88" s="60"/>
      <c r="Y88" s="60"/>
      <c r="Z88" s="60"/>
      <c r="AB88" s="60"/>
      <c r="AC88" s="60"/>
      <c r="AE88" s="78"/>
      <c r="AF88" s="88">
        <f t="shared" si="4"/>
        <v>160</v>
      </c>
    </row>
    <row r="89" spans="1:32" s="65" customFormat="1" ht="20.25" hidden="1">
      <c r="A89" s="74"/>
      <c r="B89" s="74"/>
      <c r="C89" s="63"/>
      <c r="D89" s="63"/>
      <c r="E89" s="74">
        <v>0</v>
      </c>
      <c r="G89" s="63"/>
      <c r="H89" s="63"/>
      <c r="J89" s="63"/>
      <c r="K89" s="63"/>
      <c r="M89" s="63"/>
      <c r="N89" s="63"/>
      <c r="P89" s="63"/>
      <c r="Q89" s="63"/>
      <c r="S89" s="63"/>
      <c r="T89" s="63"/>
      <c r="V89" s="63"/>
      <c r="W89" s="63"/>
      <c r="Y89" s="63"/>
      <c r="Z89" s="63"/>
      <c r="AB89" s="63"/>
      <c r="AC89" s="63"/>
      <c r="AE89" s="78"/>
      <c r="AF89" s="88">
        <f t="shared" si="4"/>
        <v>0</v>
      </c>
    </row>
    <row r="90" spans="1:35" s="62" customFormat="1" ht="20.25">
      <c r="A90" s="69">
        <v>3631</v>
      </c>
      <c r="B90" s="74">
        <v>6121</v>
      </c>
      <c r="C90" s="63" t="s">
        <v>134</v>
      </c>
      <c r="D90" s="75"/>
      <c r="E90" s="74">
        <v>184</v>
      </c>
      <c r="F90" s="71"/>
      <c r="G90" s="75"/>
      <c r="H90" s="75"/>
      <c r="I90" s="71"/>
      <c r="J90" s="75"/>
      <c r="K90" s="75">
        <v>0</v>
      </c>
      <c r="L90" s="71"/>
      <c r="M90" s="75"/>
      <c r="N90" s="75"/>
      <c r="O90" s="71"/>
      <c r="P90" s="75"/>
      <c r="Q90" s="75"/>
      <c r="R90" s="71"/>
      <c r="S90" s="75"/>
      <c r="T90" s="75"/>
      <c r="U90" s="71"/>
      <c r="V90" s="75"/>
      <c r="W90" s="75"/>
      <c r="X90" s="71"/>
      <c r="Y90" s="75"/>
      <c r="Z90" s="75"/>
      <c r="AA90" s="71"/>
      <c r="AB90" s="75"/>
      <c r="AC90" s="75"/>
      <c r="AD90" s="71"/>
      <c r="AE90" s="78"/>
      <c r="AF90" s="88">
        <f t="shared" si="4"/>
        <v>184</v>
      </c>
      <c r="AG90" s="71"/>
      <c r="AH90" s="71"/>
      <c r="AI90" s="71"/>
    </row>
    <row r="91" spans="1:40" s="62" customFormat="1" ht="20.25" customHeight="1">
      <c r="A91" s="69">
        <v>3113</v>
      </c>
      <c r="B91" s="74">
        <v>6121</v>
      </c>
      <c r="C91" s="63" t="s">
        <v>85</v>
      </c>
      <c r="D91" s="75"/>
      <c r="E91" s="74">
        <v>3800</v>
      </c>
      <c r="F91" s="71"/>
      <c r="G91" s="75"/>
      <c r="H91" s="75"/>
      <c r="I91" s="71"/>
      <c r="J91" s="75"/>
      <c r="K91" s="75"/>
      <c r="L91" s="71"/>
      <c r="M91" s="75"/>
      <c r="N91" s="75"/>
      <c r="O91" s="71"/>
      <c r="P91" s="75"/>
      <c r="Q91" s="75">
        <v>-220</v>
      </c>
      <c r="R91" s="71"/>
      <c r="S91" s="75"/>
      <c r="T91" s="75"/>
      <c r="U91" s="71"/>
      <c r="V91" s="75"/>
      <c r="W91" s="75"/>
      <c r="X91" s="71"/>
      <c r="Y91" s="75"/>
      <c r="Z91" s="75"/>
      <c r="AA91" s="71"/>
      <c r="AB91" s="75"/>
      <c r="AC91" s="75"/>
      <c r="AD91" s="71"/>
      <c r="AE91" s="78"/>
      <c r="AF91" s="88">
        <f t="shared" si="4"/>
        <v>3580</v>
      </c>
      <c r="AG91" s="71"/>
      <c r="AH91" s="107"/>
      <c r="AI91" s="107"/>
      <c r="AJ91" s="107"/>
      <c r="AK91" s="107"/>
      <c r="AL91" s="107"/>
      <c r="AM91" s="104"/>
      <c r="AN91" s="104"/>
    </row>
    <row r="92" spans="1:40" s="62" customFormat="1" ht="20.25">
      <c r="A92" s="69">
        <v>3412</v>
      </c>
      <c r="B92" s="74">
        <v>6121</v>
      </c>
      <c r="C92" s="63" t="s">
        <v>135</v>
      </c>
      <c r="D92" s="75"/>
      <c r="E92" s="74">
        <v>30</v>
      </c>
      <c r="F92" s="71"/>
      <c r="G92" s="75"/>
      <c r="H92" s="75"/>
      <c r="I92" s="71"/>
      <c r="J92" s="75"/>
      <c r="K92" s="75"/>
      <c r="L92" s="71"/>
      <c r="M92" s="75"/>
      <c r="N92" s="75"/>
      <c r="O92" s="71"/>
      <c r="P92" s="75"/>
      <c r="Q92" s="75"/>
      <c r="R92" s="71"/>
      <c r="S92" s="75"/>
      <c r="T92" s="75"/>
      <c r="U92" s="71"/>
      <c r="V92" s="75"/>
      <c r="W92" s="75"/>
      <c r="X92" s="71"/>
      <c r="Y92" s="75"/>
      <c r="Z92" s="75"/>
      <c r="AA92" s="71"/>
      <c r="AB92" s="75"/>
      <c r="AC92" s="75"/>
      <c r="AD92" s="71"/>
      <c r="AE92" s="78"/>
      <c r="AF92" s="88">
        <f t="shared" si="4"/>
        <v>30</v>
      </c>
      <c r="AG92" s="71"/>
      <c r="AH92" s="107"/>
      <c r="AI92" s="107"/>
      <c r="AJ92" s="107"/>
      <c r="AK92" s="107"/>
      <c r="AL92" s="107"/>
      <c r="AM92" s="104"/>
      <c r="AN92" s="104"/>
    </row>
    <row r="93" spans="1:32" s="62" customFormat="1" ht="20.25">
      <c r="A93" s="69">
        <v>4350</v>
      </c>
      <c r="B93" s="69">
        <v>6349</v>
      </c>
      <c r="C93" s="63" t="s">
        <v>136</v>
      </c>
      <c r="D93" s="60"/>
      <c r="E93" s="69">
        <v>48</v>
      </c>
      <c r="G93" s="11"/>
      <c r="H93" s="33">
        <v>0</v>
      </c>
      <c r="J93" s="11"/>
      <c r="K93" s="80"/>
      <c r="M93" s="11"/>
      <c r="N93" s="33"/>
      <c r="P93" s="11"/>
      <c r="Q93" s="80"/>
      <c r="S93" s="11"/>
      <c r="T93" s="80"/>
      <c r="V93" s="11"/>
      <c r="W93" s="80"/>
      <c r="Y93" s="11"/>
      <c r="Z93" s="33"/>
      <c r="AB93" s="11"/>
      <c r="AC93" s="33"/>
      <c r="AE93" s="78"/>
      <c r="AF93" s="88">
        <f>SUM(E93,H93,K93,N93,Q93,T93,W93,Z93,AC93)</f>
        <v>48</v>
      </c>
    </row>
    <row r="94" spans="1:35" s="62" customFormat="1" ht="20.25">
      <c r="A94" s="69">
        <v>3613</v>
      </c>
      <c r="B94" s="74">
        <v>6121</v>
      </c>
      <c r="C94" s="63" t="s">
        <v>137</v>
      </c>
      <c r="D94" s="75"/>
      <c r="E94" s="74">
        <v>150</v>
      </c>
      <c r="F94" s="71"/>
      <c r="G94" s="75"/>
      <c r="H94" s="75"/>
      <c r="I94" s="71"/>
      <c r="J94" s="75"/>
      <c r="K94" s="75"/>
      <c r="L94" s="71"/>
      <c r="M94" s="75"/>
      <c r="N94" s="75"/>
      <c r="O94" s="71"/>
      <c r="P94" s="75"/>
      <c r="Q94" s="75"/>
      <c r="R94" s="71"/>
      <c r="S94" s="75"/>
      <c r="T94" s="75"/>
      <c r="U94" s="71"/>
      <c r="V94" s="75"/>
      <c r="W94" s="75"/>
      <c r="X94" s="71"/>
      <c r="Y94" s="75"/>
      <c r="Z94" s="75"/>
      <c r="AA94" s="71"/>
      <c r="AB94" s="75"/>
      <c r="AC94" s="75"/>
      <c r="AD94" s="71"/>
      <c r="AE94" s="78"/>
      <c r="AF94" s="88">
        <f t="shared" si="4"/>
        <v>150</v>
      </c>
      <c r="AG94" s="71"/>
      <c r="AH94" s="71"/>
      <c r="AI94" s="71"/>
    </row>
    <row r="95" spans="1:32" s="65" customFormat="1" ht="20.25">
      <c r="A95" s="74">
        <v>2212</v>
      </c>
      <c r="B95" s="74">
        <v>6121</v>
      </c>
      <c r="C95" s="63" t="s">
        <v>138</v>
      </c>
      <c r="D95" s="63"/>
      <c r="E95" s="74">
        <v>45</v>
      </c>
      <c r="G95" s="75"/>
      <c r="H95" s="75"/>
      <c r="J95" s="75"/>
      <c r="K95" s="75"/>
      <c r="M95" s="75"/>
      <c r="N95" s="75"/>
      <c r="P95" s="75"/>
      <c r="Q95" s="75"/>
      <c r="S95" s="75"/>
      <c r="T95" s="75"/>
      <c r="V95" s="75"/>
      <c r="W95" s="75"/>
      <c r="Y95" s="75"/>
      <c r="Z95" s="75"/>
      <c r="AB95" s="75"/>
      <c r="AC95" s="75"/>
      <c r="AE95" s="78"/>
      <c r="AF95" s="88">
        <f t="shared" si="4"/>
        <v>45</v>
      </c>
    </row>
    <row r="96" spans="1:32" s="65" customFormat="1" ht="20.25">
      <c r="A96" s="74">
        <v>3341</v>
      </c>
      <c r="B96" s="74">
        <v>6122</v>
      </c>
      <c r="C96" s="63" t="s">
        <v>145</v>
      </c>
      <c r="D96" s="63"/>
      <c r="E96" s="74"/>
      <c r="G96" s="75"/>
      <c r="H96" s="75">
        <v>50</v>
      </c>
      <c r="J96" s="75"/>
      <c r="K96" s="75"/>
      <c r="M96" s="75"/>
      <c r="N96" s="75"/>
      <c r="P96" s="75"/>
      <c r="Q96" s="75"/>
      <c r="S96" s="75"/>
      <c r="T96" s="75"/>
      <c r="V96" s="75"/>
      <c r="W96" s="75"/>
      <c r="Y96" s="75"/>
      <c r="Z96" s="75"/>
      <c r="AB96" s="75"/>
      <c r="AC96" s="75"/>
      <c r="AE96" s="78"/>
      <c r="AF96" s="88">
        <f t="shared" si="4"/>
        <v>50</v>
      </c>
    </row>
    <row r="97" spans="1:32" s="62" customFormat="1" ht="20.25" hidden="1">
      <c r="A97" s="69">
        <v>4350</v>
      </c>
      <c r="B97" s="69">
        <v>6349</v>
      </c>
      <c r="C97" s="63" t="s">
        <v>125</v>
      </c>
      <c r="D97" s="60"/>
      <c r="E97" s="69">
        <v>0</v>
      </c>
      <c r="G97" s="11"/>
      <c r="H97" s="33">
        <v>0</v>
      </c>
      <c r="J97" s="11"/>
      <c r="K97" s="80"/>
      <c r="M97" s="11"/>
      <c r="N97" s="33"/>
      <c r="P97" s="11"/>
      <c r="Q97" s="80"/>
      <c r="S97" s="11"/>
      <c r="T97" s="80"/>
      <c r="V97" s="11"/>
      <c r="W97" s="80"/>
      <c r="Y97" s="11"/>
      <c r="Z97" s="33"/>
      <c r="AB97" s="11"/>
      <c r="AC97" s="33"/>
      <c r="AE97" s="78"/>
      <c r="AF97" s="88">
        <f t="shared" si="4"/>
        <v>0</v>
      </c>
    </row>
    <row r="98" spans="1:32" s="65" customFormat="1" ht="20.25" hidden="1">
      <c r="A98" s="74">
        <v>3631</v>
      </c>
      <c r="B98" s="74">
        <v>6121</v>
      </c>
      <c r="C98" s="63" t="s">
        <v>128</v>
      </c>
      <c r="D98" s="63"/>
      <c r="E98" s="74"/>
      <c r="G98" s="75"/>
      <c r="H98" s="75"/>
      <c r="J98" s="75"/>
      <c r="K98" s="75"/>
      <c r="M98" s="75"/>
      <c r="N98" s="75"/>
      <c r="P98" s="75"/>
      <c r="Q98" s="75">
        <v>0</v>
      </c>
      <c r="S98" s="75"/>
      <c r="T98" s="75"/>
      <c r="V98" s="75"/>
      <c r="W98" s="75"/>
      <c r="Y98" s="75"/>
      <c r="Z98" s="99"/>
      <c r="AB98" s="75"/>
      <c r="AC98" s="99"/>
      <c r="AE98" s="78"/>
      <c r="AF98" s="88">
        <f>SUM(E98,H98,K98,N98,Q98,T98,W98,Z98,AC98)</f>
        <v>0</v>
      </c>
    </row>
    <row r="99" spans="1:32" s="65" customFormat="1" ht="20.25" hidden="1">
      <c r="A99" s="74">
        <v>2212</v>
      </c>
      <c r="B99" s="74">
        <v>6122</v>
      </c>
      <c r="C99" s="63" t="s">
        <v>126</v>
      </c>
      <c r="D99" s="63"/>
      <c r="E99" s="74"/>
      <c r="G99" s="75"/>
      <c r="H99" s="75"/>
      <c r="J99" s="75"/>
      <c r="K99" s="75"/>
      <c r="M99" s="75"/>
      <c r="N99" s="75"/>
      <c r="P99" s="75"/>
      <c r="Q99" s="75">
        <v>0</v>
      </c>
      <c r="S99" s="75"/>
      <c r="T99" s="75"/>
      <c r="V99" s="75"/>
      <c r="W99" s="75"/>
      <c r="Y99" s="75"/>
      <c r="Z99" s="99"/>
      <c r="AB99" s="75"/>
      <c r="AC99" s="99"/>
      <c r="AE99" s="78"/>
      <c r="AF99" s="88">
        <f t="shared" si="4"/>
        <v>0</v>
      </c>
    </row>
    <row r="100" spans="1:34" s="1" customFormat="1" ht="20.25">
      <c r="A100" s="114" t="s">
        <v>37</v>
      </c>
      <c r="B100" s="115"/>
      <c r="C100" s="116"/>
      <c r="D100" s="10"/>
      <c r="E100" s="21">
        <f>SUM(E85:E99)</f>
        <v>8567</v>
      </c>
      <c r="F100" s="22"/>
      <c r="G100" s="21">
        <f>SUM(G85:G94)</f>
        <v>0</v>
      </c>
      <c r="H100" s="85">
        <f>SUM(H85:H99)</f>
        <v>50</v>
      </c>
      <c r="I100" s="23"/>
      <c r="J100" s="21">
        <f>SUM(J85:J94)</f>
        <v>0</v>
      </c>
      <c r="K100" s="85">
        <f>SUM(K85:K99)</f>
        <v>0</v>
      </c>
      <c r="L100" s="22"/>
      <c r="M100" s="21">
        <f>SUM(M84:M95)</f>
        <v>0</v>
      </c>
      <c r="N100" s="85">
        <f>SUM(N85:N99)</f>
        <v>-140</v>
      </c>
      <c r="O100" s="23"/>
      <c r="P100" s="21">
        <f>SUM(P85:P94)</f>
        <v>0</v>
      </c>
      <c r="Q100" s="21">
        <f>SUM(Q84:Q96)</f>
        <v>-220</v>
      </c>
      <c r="R100" s="22"/>
      <c r="S100" s="21">
        <f>SUM(S85:S94)</f>
        <v>0</v>
      </c>
      <c r="T100" s="21">
        <f>SUM(T85:T94)</f>
        <v>0</v>
      </c>
      <c r="U100" s="23"/>
      <c r="V100" s="21">
        <f>SUM(V85:V94)</f>
        <v>0</v>
      </c>
      <c r="W100" s="21">
        <v>0</v>
      </c>
      <c r="X100" s="22"/>
      <c r="Y100" s="21">
        <f>SUM(Y85:Y94)</f>
        <v>0</v>
      </c>
      <c r="Z100" s="85">
        <f>SUM(Z85:Z99)</f>
        <v>0</v>
      </c>
      <c r="AA100" s="22"/>
      <c r="AB100" s="21">
        <f>SUM(AB85:AB94)</f>
        <v>0</v>
      </c>
      <c r="AC100" s="85">
        <f>SUM(AC85:AC99)</f>
        <v>0</v>
      </c>
      <c r="AD100" s="22"/>
      <c r="AE100" s="78">
        <f>SUM(D100,G100,J100,M100,P100,S100,V100)</f>
        <v>0</v>
      </c>
      <c r="AF100" s="97">
        <f>SUM(E100,H100,K100,N100,Q100,T100,W100,Z100,AC100)</f>
        <v>8257</v>
      </c>
      <c r="AG100" s="22"/>
      <c r="AH100" s="98"/>
    </row>
    <row r="101" spans="1:33" s="1" customFormat="1" ht="9.75" customHeight="1">
      <c r="A101" s="24"/>
      <c r="B101" s="24"/>
      <c r="C101" s="25"/>
      <c r="D101" s="26"/>
      <c r="E101" s="27"/>
      <c r="F101" s="22"/>
      <c r="G101" s="65"/>
      <c r="H101" s="65"/>
      <c r="I101" s="23"/>
      <c r="J101" s="65"/>
      <c r="K101" s="65"/>
      <c r="L101" s="22"/>
      <c r="M101" s="65"/>
      <c r="N101" s="65"/>
      <c r="O101" s="23"/>
      <c r="P101" s="65"/>
      <c r="Q101" s="65"/>
      <c r="R101" s="22"/>
      <c r="S101" s="65"/>
      <c r="T101" s="65"/>
      <c r="U101" s="23"/>
      <c r="V101" s="65"/>
      <c r="W101" s="65"/>
      <c r="X101" s="22"/>
      <c r="Y101" s="65"/>
      <c r="Z101" s="65"/>
      <c r="AA101" s="22"/>
      <c r="AB101" s="65"/>
      <c r="AC101" s="65"/>
      <c r="AD101" s="22"/>
      <c r="AE101" s="82"/>
      <c r="AF101" s="82"/>
      <c r="AG101" s="22"/>
    </row>
    <row r="102" spans="1:34" s="1" customFormat="1" ht="20.25">
      <c r="A102" s="113" t="s">
        <v>42</v>
      </c>
      <c r="B102" s="113"/>
      <c r="C102" s="113"/>
      <c r="D102" s="14">
        <f>SUM(D22,D31,D82)</f>
        <v>24102</v>
      </c>
      <c r="E102" s="21">
        <f>SUM(E82,E100)</f>
        <v>30482</v>
      </c>
      <c r="F102" s="22"/>
      <c r="G102" s="14">
        <f>SUM(G22,G31,G82)</f>
        <v>112</v>
      </c>
      <c r="H102" s="21">
        <f>SUM(H82,H100)</f>
        <v>112</v>
      </c>
      <c r="I102" s="28"/>
      <c r="J102" s="14">
        <f>SUM(J22,J31,J82)</f>
        <v>25</v>
      </c>
      <c r="K102" s="21">
        <f>SUM(K82,K100)</f>
        <v>25</v>
      </c>
      <c r="L102" s="23"/>
      <c r="M102" s="14">
        <f>SUM(M22,M31,M82)</f>
        <v>349</v>
      </c>
      <c r="N102" s="21">
        <f>SUM(N82,N100)</f>
        <v>799</v>
      </c>
      <c r="O102" s="28"/>
      <c r="P102" s="14">
        <f>SUM(P22,P31,P82)</f>
        <v>60</v>
      </c>
      <c r="Q102" s="21">
        <f>SUM(Q82,Q100)</f>
        <v>60</v>
      </c>
      <c r="R102" s="23"/>
      <c r="S102" s="14">
        <f>SUM(S22,S31,S82)</f>
        <v>102</v>
      </c>
      <c r="T102" s="21">
        <f>SUM(T82,T100)</f>
        <v>102</v>
      </c>
      <c r="U102" s="28"/>
      <c r="V102" s="14">
        <f>SUM(V22,V31,V82)</f>
        <v>0</v>
      </c>
      <c r="W102" s="21">
        <f>SUM(W82,W100)</f>
        <v>0</v>
      </c>
      <c r="X102" s="22"/>
      <c r="Y102" s="14">
        <f>SUM(Y22,Y31,Y82)</f>
        <v>0</v>
      </c>
      <c r="Z102" s="21">
        <f>SUM(Z82,Z100)</f>
        <v>0</v>
      </c>
      <c r="AA102" s="22"/>
      <c r="AB102" s="14">
        <f>SUM(AB22,AB31,AB82)</f>
        <v>0</v>
      </c>
      <c r="AC102" s="21">
        <f>SUM(AC82,AC100)</f>
        <v>0</v>
      </c>
      <c r="AD102" s="22"/>
      <c r="AE102" s="97">
        <f>SUM(D102,G102,J102,M102,P102,S102,V102,Y102,AB102)</f>
        <v>24750</v>
      </c>
      <c r="AF102" s="5">
        <f>SUM(E102,H102,K102,N102,Q102,T102,W102,Z102,AC102)</f>
        <v>31580</v>
      </c>
      <c r="AG102" s="22"/>
      <c r="AH102" s="98"/>
    </row>
    <row r="103" spans="1:33" s="1" customFormat="1" ht="12" customHeight="1">
      <c r="A103" s="29"/>
      <c r="B103" s="29"/>
      <c r="C103" s="29"/>
      <c r="D103" s="29"/>
      <c r="E103" s="29"/>
      <c r="F103" s="29"/>
      <c r="G103" s="22"/>
      <c r="H103" s="22"/>
      <c r="I103" s="30"/>
      <c r="J103" s="22"/>
      <c r="K103" s="22"/>
      <c r="L103" s="30"/>
      <c r="M103" s="22"/>
      <c r="N103" s="22"/>
      <c r="O103" s="30"/>
      <c r="P103" s="22"/>
      <c r="Q103" s="22"/>
      <c r="R103" s="22"/>
      <c r="S103" s="22"/>
      <c r="T103" s="22"/>
      <c r="U103" s="30"/>
      <c r="V103" s="22"/>
      <c r="W103" s="22"/>
      <c r="X103" s="22"/>
      <c r="Y103" s="22"/>
      <c r="Z103" s="22"/>
      <c r="AA103" s="22"/>
      <c r="AB103" s="22"/>
      <c r="AC103" s="22"/>
      <c r="AD103" s="22"/>
      <c r="AE103" s="83"/>
      <c r="AF103" s="83"/>
      <c r="AG103" s="22"/>
    </row>
    <row r="104" spans="1:33" s="1" customFormat="1" ht="20.25">
      <c r="A104" s="47" t="s">
        <v>34</v>
      </c>
      <c r="B104" s="48" t="s">
        <v>33</v>
      </c>
      <c r="C104" s="55" t="s">
        <v>39</v>
      </c>
      <c r="D104" s="56"/>
      <c r="E104" s="57"/>
      <c r="F104" s="29"/>
      <c r="G104" s="22"/>
      <c r="H104" s="22"/>
      <c r="I104" s="30"/>
      <c r="J104" s="22"/>
      <c r="K104" s="22"/>
      <c r="L104" s="30"/>
      <c r="M104" s="22"/>
      <c r="N104" s="22"/>
      <c r="O104" s="30"/>
      <c r="P104" s="22"/>
      <c r="Q104" s="22"/>
      <c r="R104" s="22"/>
      <c r="S104" s="22"/>
      <c r="T104" s="22"/>
      <c r="U104" s="30"/>
      <c r="V104" s="22"/>
      <c r="W104" s="22"/>
      <c r="X104" s="22"/>
      <c r="Y104" s="22"/>
      <c r="Z104" s="22"/>
      <c r="AA104" s="22"/>
      <c r="AB104" s="22"/>
      <c r="AC104" s="22"/>
      <c r="AD104" s="22"/>
      <c r="AE104" s="84"/>
      <c r="AF104" s="84"/>
      <c r="AG104" s="22"/>
    </row>
    <row r="105" spans="1:33" s="2" customFormat="1" ht="20.25">
      <c r="A105" s="19"/>
      <c r="B105" s="19">
        <v>8115</v>
      </c>
      <c r="C105" s="31" t="s">
        <v>29</v>
      </c>
      <c r="D105" s="11">
        <v>4000</v>
      </c>
      <c r="E105" s="11"/>
      <c r="F105" s="12"/>
      <c r="G105" s="10"/>
      <c r="H105" s="10"/>
      <c r="I105" s="12"/>
      <c r="J105" s="10"/>
      <c r="K105" s="10"/>
      <c r="L105" s="12"/>
      <c r="M105" s="10">
        <v>450</v>
      </c>
      <c r="N105" s="10"/>
      <c r="O105" s="12"/>
      <c r="P105" s="10"/>
      <c r="Q105" s="10"/>
      <c r="R105" s="12"/>
      <c r="S105" s="10"/>
      <c r="T105" s="10"/>
      <c r="U105" s="12"/>
      <c r="V105" s="10"/>
      <c r="W105" s="10"/>
      <c r="X105" s="12"/>
      <c r="Y105" s="10"/>
      <c r="Z105" s="10"/>
      <c r="AA105" s="12"/>
      <c r="AB105" s="10"/>
      <c r="AC105" s="10"/>
      <c r="AD105" s="12"/>
      <c r="AE105" s="78">
        <f>SUM(D105,G105,J105,M105,P105,S105,V105)</f>
        <v>4450</v>
      </c>
      <c r="AF105" s="78"/>
      <c r="AG105" s="12"/>
    </row>
    <row r="106" spans="1:33" s="2" customFormat="1" ht="20.25">
      <c r="A106" s="19"/>
      <c r="B106" s="19">
        <v>8123</v>
      </c>
      <c r="C106" s="32" t="s">
        <v>139</v>
      </c>
      <c r="D106" s="33">
        <v>3561</v>
      </c>
      <c r="E106" s="11"/>
      <c r="F106" s="12"/>
      <c r="G106" s="91"/>
      <c r="H106" s="81"/>
      <c r="I106" s="12"/>
      <c r="J106" s="81"/>
      <c r="K106" s="81"/>
      <c r="L106" s="12"/>
      <c r="M106" s="81"/>
      <c r="N106" s="81"/>
      <c r="O106" s="12"/>
      <c r="P106" s="81"/>
      <c r="Q106" s="81"/>
      <c r="R106" s="12"/>
      <c r="S106" s="81"/>
      <c r="T106" s="81"/>
      <c r="U106" s="12"/>
      <c r="V106" s="81"/>
      <c r="W106" s="81"/>
      <c r="X106" s="12"/>
      <c r="Y106" s="81"/>
      <c r="Z106" s="81"/>
      <c r="AA106" s="12"/>
      <c r="AB106" s="81"/>
      <c r="AC106" s="81"/>
      <c r="AD106" s="12"/>
      <c r="AE106" s="78">
        <f>SUM(D106,G106,J106,M106,P106,S106,V106)</f>
        <v>3561</v>
      </c>
      <c r="AF106" s="78"/>
      <c r="AG106" s="12"/>
    </row>
    <row r="107" spans="1:34" s="2" customFormat="1" ht="20.25">
      <c r="A107" s="19"/>
      <c r="B107" s="19">
        <v>8124</v>
      </c>
      <c r="C107" s="32" t="s">
        <v>119</v>
      </c>
      <c r="D107" s="33">
        <v>-1181</v>
      </c>
      <c r="E107" s="11"/>
      <c r="F107" s="12"/>
      <c r="G107" s="81"/>
      <c r="H107" s="81"/>
      <c r="I107" s="12"/>
      <c r="J107" s="81"/>
      <c r="K107" s="81"/>
      <c r="L107" s="12"/>
      <c r="M107" s="81"/>
      <c r="N107" s="81"/>
      <c r="O107" s="12"/>
      <c r="P107" s="81"/>
      <c r="Q107" s="81"/>
      <c r="R107" s="12"/>
      <c r="S107" s="81"/>
      <c r="T107" s="81"/>
      <c r="U107" s="12"/>
      <c r="V107" s="81"/>
      <c r="W107" s="81"/>
      <c r="X107" s="12"/>
      <c r="Y107" s="81"/>
      <c r="Z107" s="81"/>
      <c r="AA107" s="12"/>
      <c r="AB107" s="81"/>
      <c r="AC107" s="81"/>
      <c r="AD107" s="12"/>
      <c r="AE107" s="78">
        <f>SUM(D107,G107,J107,M107,P107,S107,V107)</f>
        <v>-1181</v>
      </c>
      <c r="AF107" s="78"/>
      <c r="AG107" s="12"/>
      <c r="AH107" s="101"/>
    </row>
    <row r="108" spans="1:33" s="1" customFormat="1" ht="12" customHeight="1">
      <c r="A108" s="34"/>
      <c r="B108" s="34"/>
      <c r="C108" s="35"/>
      <c r="D108" s="26"/>
      <c r="E108" s="27"/>
      <c r="F108" s="22"/>
      <c r="G108" s="29"/>
      <c r="H108" s="29"/>
      <c r="I108" s="22" t="s">
        <v>31</v>
      </c>
      <c r="J108" s="29"/>
      <c r="K108" s="29"/>
      <c r="L108" s="22"/>
      <c r="M108" s="29"/>
      <c r="N108" s="29"/>
      <c r="O108" s="22" t="s">
        <v>31</v>
      </c>
      <c r="P108" s="29"/>
      <c r="Q108" s="29"/>
      <c r="R108" s="22"/>
      <c r="S108" s="29"/>
      <c r="T108" s="29"/>
      <c r="U108" s="22" t="s">
        <v>31</v>
      </c>
      <c r="V108" s="29"/>
      <c r="W108" s="29"/>
      <c r="X108" s="22"/>
      <c r="Y108" s="29"/>
      <c r="Z108" s="29"/>
      <c r="AA108" s="22"/>
      <c r="AB108" s="29"/>
      <c r="AC108" s="29"/>
      <c r="AD108" s="22"/>
      <c r="AE108" s="82"/>
      <c r="AF108" s="82"/>
      <c r="AG108" s="22"/>
    </row>
    <row r="109" spans="1:33" s="1" customFormat="1" ht="18">
      <c r="A109" s="36" t="s">
        <v>38</v>
      </c>
      <c r="B109" s="36"/>
      <c r="C109" s="36"/>
      <c r="D109" s="37">
        <f>SUM(D102,D105:D107)</f>
        <v>30482</v>
      </c>
      <c r="E109" s="27">
        <f>SUM(E102,E107)</f>
        <v>30482</v>
      </c>
      <c r="F109" s="22"/>
      <c r="G109" s="92">
        <f>SUM(G102,G105,G106,G107)</f>
        <v>112</v>
      </c>
      <c r="H109" s="12">
        <f>SUM(H102,H105,H106,H107)</f>
        <v>112</v>
      </c>
      <c r="I109" s="28"/>
      <c r="J109" s="92">
        <f>SUM(J102,J105,J106,J107)</f>
        <v>25</v>
      </c>
      <c r="K109" s="12">
        <f>SUM(K102,K105,K106,K107)</f>
        <v>25</v>
      </c>
      <c r="L109" s="23"/>
      <c r="M109" s="92">
        <f>SUM(M102,M105,M106,M107)</f>
        <v>799</v>
      </c>
      <c r="N109" s="12">
        <f>SUM(N102,N105,N106,N107)</f>
        <v>799</v>
      </c>
      <c r="O109" s="28"/>
      <c r="P109" s="92">
        <f>SUM(P102,P105,P106,P107)</f>
        <v>60</v>
      </c>
      <c r="Q109" s="12">
        <f>SUM(Q102,Q105,Q106,Q107)</f>
        <v>60</v>
      </c>
      <c r="R109" s="23"/>
      <c r="S109" s="96">
        <f>SUM(S102:S107)</f>
        <v>102</v>
      </c>
      <c r="T109" s="22">
        <f>SUM(T102:T107)</f>
        <v>102</v>
      </c>
      <c r="U109" s="28"/>
      <c r="V109" s="12"/>
      <c r="W109" s="12"/>
      <c r="X109" s="22"/>
      <c r="Y109" s="12"/>
      <c r="Z109" s="12"/>
      <c r="AA109" s="22"/>
      <c r="AB109" s="12"/>
      <c r="AC109" s="12"/>
      <c r="AD109" s="22"/>
      <c r="AE109" s="37">
        <f>SUM(AE102,AE105:AE107)</f>
        <v>31580</v>
      </c>
      <c r="AF109" s="27">
        <f>SUM(AF102,AF107)</f>
        <v>31580</v>
      </c>
      <c r="AG109" s="22"/>
    </row>
    <row r="110" spans="1:33" ht="6.75" customHeight="1">
      <c r="A110" s="12"/>
      <c r="B110" s="12"/>
      <c r="C110" s="12" t="s">
        <v>3</v>
      </c>
      <c r="D110" s="12"/>
      <c r="E110" s="17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</row>
    <row r="111" spans="1:33" ht="42.75" customHeight="1">
      <c r="A111" s="12"/>
      <c r="B111" s="12"/>
      <c r="C111" s="12"/>
      <c r="D111" s="12"/>
      <c r="E111" s="17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</row>
    <row r="112" spans="1:33" s="2" customFormat="1" ht="18.75">
      <c r="A112" s="38" t="s">
        <v>6</v>
      </c>
      <c r="B112" s="38" t="s">
        <v>5</v>
      </c>
      <c r="C112" s="39" t="s">
        <v>45</v>
      </c>
      <c r="D112" s="40"/>
      <c r="E112" s="41"/>
      <c r="F112" s="18"/>
      <c r="G112" s="22"/>
      <c r="H112" s="22"/>
      <c r="I112" s="12"/>
      <c r="J112" s="22"/>
      <c r="K112" s="22"/>
      <c r="L112" s="12"/>
      <c r="M112" s="22"/>
      <c r="N112" s="22"/>
      <c r="O112" s="12"/>
      <c r="P112" s="22"/>
      <c r="Q112" s="22"/>
      <c r="R112" s="12"/>
      <c r="S112" s="22"/>
      <c r="T112" s="22"/>
      <c r="U112" s="12"/>
      <c r="V112" s="22"/>
      <c r="W112" s="22"/>
      <c r="X112" s="12"/>
      <c r="Y112" s="22"/>
      <c r="Z112" s="22"/>
      <c r="AA112" s="12"/>
      <c r="AB112" s="22"/>
      <c r="AC112" s="22"/>
      <c r="AD112" s="12"/>
      <c r="AE112" s="22"/>
      <c r="AF112" s="22"/>
      <c r="AG112" s="12"/>
    </row>
    <row r="113" spans="1:33" s="2" customFormat="1" ht="21.75" customHeight="1">
      <c r="A113" s="42">
        <v>5222</v>
      </c>
      <c r="B113" s="18">
        <v>3419</v>
      </c>
      <c r="C113" s="18" t="s">
        <v>12</v>
      </c>
      <c r="D113" s="18"/>
      <c r="E113" s="16">
        <v>190</v>
      </c>
      <c r="F113" s="77"/>
      <c r="G113" s="22"/>
      <c r="H113" s="22"/>
      <c r="I113" s="77"/>
      <c r="J113" s="22"/>
      <c r="K113" s="22"/>
      <c r="L113" s="77"/>
      <c r="M113" s="22"/>
      <c r="N113" s="22"/>
      <c r="O113" s="77"/>
      <c r="P113" s="22"/>
      <c r="Q113" s="22"/>
      <c r="R113" s="77"/>
      <c r="S113" s="22"/>
      <c r="T113" s="22"/>
      <c r="U113" s="77"/>
      <c r="V113" s="22"/>
      <c r="W113" s="22"/>
      <c r="X113" s="77"/>
      <c r="Y113" s="22"/>
      <c r="Z113" s="22"/>
      <c r="AA113" s="77"/>
      <c r="AB113" s="22"/>
      <c r="AC113" s="22"/>
      <c r="AD113" s="77"/>
      <c r="AE113" s="22"/>
      <c r="AF113" s="22"/>
      <c r="AG113" s="77"/>
    </row>
    <row r="114" spans="1:33" s="2" customFormat="1" ht="21.75" customHeight="1">
      <c r="A114" s="42">
        <v>5222</v>
      </c>
      <c r="B114" s="18">
        <v>3419</v>
      </c>
      <c r="C114" s="18" t="s">
        <v>44</v>
      </c>
      <c r="D114" s="18"/>
      <c r="E114" s="16">
        <v>20</v>
      </c>
      <c r="F114" s="77"/>
      <c r="G114" s="12"/>
      <c r="H114" s="12"/>
      <c r="I114" s="77"/>
      <c r="J114" s="12"/>
      <c r="K114" s="12"/>
      <c r="L114" s="77"/>
      <c r="M114" s="12"/>
      <c r="N114" s="12"/>
      <c r="O114" s="77"/>
      <c r="P114" s="12"/>
      <c r="Q114" s="12"/>
      <c r="R114" s="77"/>
      <c r="S114" s="12"/>
      <c r="T114" s="12"/>
      <c r="U114" s="77"/>
      <c r="V114" s="12"/>
      <c r="W114" s="12"/>
      <c r="X114" s="77"/>
      <c r="Y114" s="12"/>
      <c r="Z114" s="12"/>
      <c r="AA114" s="77"/>
      <c r="AB114" s="12"/>
      <c r="AC114" s="12"/>
      <c r="AD114" s="77"/>
      <c r="AE114" s="12"/>
      <c r="AF114" s="12"/>
      <c r="AG114" s="77"/>
    </row>
    <row r="115" spans="1:33" s="2" customFormat="1" ht="18">
      <c r="A115" s="20">
        <v>5222</v>
      </c>
      <c r="B115" s="20">
        <v>5512</v>
      </c>
      <c r="C115" s="18" t="s">
        <v>115</v>
      </c>
      <c r="D115" s="18"/>
      <c r="E115" s="18">
        <v>140</v>
      </c>
      <c r="F115" s="43"/>
      <c r="G115" s="12"/>
      <c r="H115" s="12"/>
      <c r="I115" s="44"/>
      <c r="J115" s="12"/>
      <c r="K115" s="12"/>
      <c r="L115" s="44"/>
      <c r="M115" s="12"/>
      <c r="N115" s="12"/>
      <c r="O115" s="44"/>
      <c r="P115" s="12"/>
      <c r="Q115" s="12"/>
      <c r="R115" s="44"/>
      <c r="S115" s="12"/>
      <c r="T115" s="12"/>
      <c r="U115" s="44"/>
      <c r="V115" s="12"/>
      <c r="W115" s="12"/>
      <c r="X115" s="44" t="s">
        <v>3</v>
      </c>
      <c r="Y115" s="12"/>
      <c r="Z115" s="12"/>
      <c r="AA115" s="44" t="s">
        <v>3</v>
      </c>
      <c r="AB115" s="12"/>
      <c r="AC115" s="12"/>
      <c r="AD115" s="44" t="s">
        <v>3</v>
      </c>
      <c r="AE115" s="12"/>
      <c r="AF115" s="12"/>
      <c r="AG115" s="44"/>
    </row>
    <row r="116" spans="1:33" s="2" customFormat="1" ht="21.75" customHeight="1" hidden="1">
      <c r="A116" s="20">
        <v>5222</v>
      </c>
      <c r="B116" s="20">
        <v>5512</v>
      </c>
      <c r="C116" s="18" t="s">
        <v>64</v>
      </c>
      <c r="D116" s="18"/>
      <c r="E116" s="18">
        <v>0</v>
      </c>
      <c r="F116" s="18"/>
      <c r="G116" s="77"/>
      <c r="H116" s="77"/>
      <c r="I116" s="12"/>
      <c r="J116" s="77"/>
      <c r="K116" s="77"/>
      <c r="L116" s="12"/>
      <c r="M116" s="77"/>
      <c r="N116" s="77"/>
      <c r="O116" s="12"/>
      <c r="P116" s="77"/>
      <c r="Q116" s="77"/>
      <c r="R116" s="12"/>
      <c r="S116" s="77"/>
      <c r="T116" s="77"/>
      <c r="U116" s="12"/>
      <c r="V116" s="77"/>
      <c r="W116" s="77"/>
      <c r="X116" s="12"/>
      <c r="Y116" s="77"/>
      <c r="Z116" s="77"/>
      <c r="AA116" s="12"/>
      <c r="AB116" s="77"/>
      <c r="AC116" s="77"/>
      <c r="AD116" s="12"/>
      <c r="AE116" s="77"/>
      <c r="AF116" s="77"/>
      <c r="AG116" s="12"/>
    </row>
    <row r="117" spans="1:33" s="2" customFormat="1" ht="19.5" customHeight="1">
      <c r="A117" s="20">
        <v>5221</v>
      </c>
      <c r="B117" s="20">
        <v>3523</v>
      </c>
      <c r="C117" s="58" t="s">
        <v>50</v>
      </c>
      <c r="D117" s="18"/>
      <c r="E117" s="18">
        <v>60</v>
      </c>
      <c r="F117" s="18"/>
      <c r="G117" s="77"/>
      <c r="H117" s="77"/>
      <c r="I117" s="12"/>
      <c r="J117" s="77"/>
      <c r="K117" s="77"/>
      <c r="L117" s="12"/>
      <c r="M117" s="77"/>
      <c r="N117" s="77"/>
      <c r="O117" s="12"/>
      <c r="P117" s="77"/>
      <c r="Q117" s="77"/>
      <c r="R117" s="12"/>
      <c r="S117" s="77"/>
      <c r="T117" s="77"/>
      <c r="U117" s="12"/>
      <c r="V117" s="77"/>
      <c r="W117" s="77"/>
      <c r="X117" s="12"/>
      <c r="Y117" s="77"/>
      <c r="Z117" s="77"/>
      <c r="AA117" s="12"/>
      <c r="AB117" s="77"/>
      <c r="AC117" s="77"/>
      <c r="AD117" s="12"/>
      <c r="AE117" s="77"/>
      <c r="AF117" s="77"/>
      <c r="AG117" s="12"/>
    </row>
    <row r="118" spans="1:33" s="2" customFormat="1" ht="18">
      <c r="A118" s="20"/>
      <c r="B118" s="20"/>
      <c r="C118" s="18"/>
      <c r="D118" s="18"/>
      <c r="E118" s="18"/>
      <c r="F118" s="12"/>
      <c r="G118" s="44"/>
      <c r="H118" s="44"/>
      <c r="I118" s="12"/>
      <c r="J118" s="44"/>
      <c r="K118" s="44"/>
      <c r="L118" s="12"/>
      <c r="M118" s="44"/>
      <c r="N118" s="44"/>
      <c r="O118" s="12"/>
      <c r="P118" s="44"/>
      <c r="Q118" s="44"/>
      <c r="R118" s="12"/>
      <c r="S118" s="44"/>
      <c r="T118" s="44"/>
      <c r="U118" s="12"/>
      <c r="V118" s="44"/>
      <c r="W118" s="44"/>
      <c r="X118" s="12"/>
      <c r="Y118" s="44"/>
      <c r="Z118" s="44"/>
      <c r="AA118" s="12"/>
      <c r="AB118" s="44"/>
      <c r="AC118" s="44"/>
      <c r="AD118" s="12"/>
      <c r="AE118" s="44"/>
      <c r="AF118" s="44"/>
      <c r="AG118" s="12"/>
    </row>
    <row r="119" spans="1:33" s="2" customFormat="1" ht="18">
      <c r="A119" s="20">
        <v>5222</v>
      </c>
      <c r="B119" s="20">
        <v>6409</v>
      </c>
      <c r="C119" s="58" t="s">
        <v>51</v>
      </c>
      <c r="D119" s="12"/>
      <c r="E119" s="18">
        <v>15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</row>
    <row r="120" spans="1:33" s="2" customFormat="1" ht="18">
      <c r="A120" s="20">
        <v>5222</v>
      </c>
      <c r="B120" s="18">
        <v>6409</v>
      </c>
      <c r="C120" s="18" t="s">
        <v>140</v>
      </c>
      <c r="D120" s="12"/>
      <c r="E120" s="16">
        <v>25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spans="1:33" s="2" customFormat="1" ht="18">
      <c r="A121" s="18">
        <v>5222</v>
      </c>
      <c r="B121" s="18">
        <v>6409</v>
      </c>
      <c r="C121" s="59" t="s">
        <v>73</v>
      </c>
      <c r="D121" s="18"/>
      <c r="E121" s="16">
        <v>30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:33" s="2" customFormat="1" ht="18" customHeight="1">
      <c r="A122" s="45">
        <v>5222</v>
      </c>
      <c r="B122" s="42">
        <v>6409</v>
      </c>
      <c r="C122" s="16" t="s">
        <v>141</v>
      </c>
      <c r="D122" s="18"/>
      <c r="E122" s="16">
        <v>3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1:33" s="2" customFormat="1" ht="17.25" customHeight="1" hidden="1">
      <c r="A123" s="45">
        <v>5221</v>
      </c>
      <c r="B123" s="42">
        <v>6409</v>
      </c>
      <c r="C123" s="59" t="s">
        <v>65</v>
      </c>
      <c r="D123" s="18"/>
      <c r="E123" s="16">
        <v>0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spans="1:33" s="2" customFormat="1" ht="18" hidden="1">
      <c r="A124" s="45">
        <v>5221</v>
      </c>
      <c r="B124" s="42">
        <v>6409</v>
      </c>
      <c r="C124" s="59" t="s">
        <v>66</v>
      </c>
      <c r="D124" s="18"/>
      <c r="E124" s="16">
        <v>0</v>
      </c>
      <c r="F124" s="18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spans="1:33" ht="18" hidden="1">
      <c r="A125" s="45">
        <v>5222</v>
      </c>
      <c r="B125" s="42">
        <v>6409</v>
      </c>
      <c r="C125" s="59" t="s">
        <v>67</v>
      </c>
      <c r="D125" s="18"/>
      <c r="E125" s="16">
        <v>0</v>
      </c>
      <c r="F125" s="17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1:33" ht="18" hidden="1">
      <c r="A126" s="45">
        <v>5221</v>
      </c>
      <c r="B126" s="42">
        <v>6409</v>
      </c>
      <c r="C126" s="59" t="s">
        <v>68</v>
      </c>
      <c r="D126" s="18"/>
      <c r="E126" s="16">
        <v>0</v>
      </c>
      <c r="F126" s="17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spans="1:33" ht="18" hidden="1">
      <c r="A127" s="45">
        <v>5222</v>
      </c>
      <c r="B127" s="42">
        <v>6409</v>
      </c>
      <c r="C127" s="59" t="s">
        <v>69</v>
      </c>
      <c r="D127" s="18"/>
      <c r="E127" s="16">
        <v>0</v>
      </c>
      <c r="F127" s="17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spans="1:33" s="2" customFormat="1" ht="18" hidden="1">
      <c r="A128" s="45">
        <v>5222</v>
      </c>
      <c r="B128" s="42">
        <v>6409</v>
      </c>
      <c r="C128" s="59" t="s">
        <v>70</v>
      </c>
      <c r="D128" s="18"/>
      <c r="E128" s="16">
        <v>0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:33" ht="18" hidden="1">
      <c r="A129" s="45">
        <v>5223</v>
      </c>
      <c r="B129" s="42">
        <v>6409</v>
      </c>
      <c r="C129" s="59" t="s">
        <v>71</v>
      </c>
      <c r="D129" s="18"/>
      <c r="E129" s="16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spans="1:33" ht="18" hidden="1">
      <c r="A130" s="45">
        <v>5222</v>
      </c>
      <c r="B130" s="42">
        <v>6409</v>
      </c>
      <c r="C130" s="59" t="s">
        <v>72</v>
      </c>
      <c r="D130" s="18"/>
      <c r="E130" s="16">
        <v>0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3" s="2" customFormat="1" ht="18" hidden="1">
      <c r="A131" s="45">
        <v>5223</v>
      </c>
      <c r="B131" s="42">
        <v>6409</v>
      </c>
      <c r="C131" s="59" t="s">
        <v>74</v>
      </c>
      <c r="D131" s="18"/>
      <c r="E131" s="16">
        <v>0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spans="1:33" ht="18" hidden="1">
      <c r="A132" s="45">
        <v>5222</v>
      </c>
      <c r="B132" s="42">
        <v>6409</v>
      </c>
      <c r="C132" s="59" t="s">
        <v>75</v>
      </c>
      <c r="D132" s="18"/>
      <c r="E132" s="16">
        <v>0</v>
      </c>
      <c r="F132" s="17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</row>
    <row r="133" spans="1:33" s="2" customFormat="1" ht="18" customHeight="1">
      <c r="A133" s="45">
        <v>5339</v>
      </c>
      <c r="B133" s="42">
        <v>6409</v>
      </c>
      <c r="C133" s="16" t="s">
        <v>142</v>
      </c>
      <c r="D133" s="18"/>
      <c r="E133" s="16">
        <v>1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</row>
    <row r="134" spans="1:33" ht="18">
      <c r="A134" s="45">
        <v>5222</v>
      </c>
      <c r="B134" s="42">
        <v>6409</v>
      </c>
      <c r="C134" s="16" t="s">
        <v>46</v>
      </c>
      <c r="D134" s="18"/>
      <c r="E134" s="16">
        <v>7</v>
      </c>
      <c r="F134" s="17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</row>
    <row r="135" spans="1:33" ht="20.25">
      <c r="A135" s="45"/>
      <c r="B135" s="42"/>
      <c r="C135" s="16"/>
      <c r="D135" s="18"/>
      <c r="E135" s="16"/>
      <c r="F135" s="3"/>
      <c r="G135" s="12"/>
      <c r="H135" s="12"/>
      <c r="I135" s="3"/>
      <c r="J135" s="12"/>
      <c r="K135" s="12"/>
      <c r="L135" s="3"/>
      <c r="M135" s="12"/>
      <c r="N135" s="12"/>
      <c r="O135" s="3"/>
      <c r="P135" s="12"/>
      <c r="Q135" s="12"/>
      <c r="R135" s="3"/>
      <c r="S135" s="12"/>
      <c r="T135" s="12"/>
      <c r="U135" s="3"/>
      <c r="V135" s="12"/>
      <c r="W135" s="12"/>
      <c r="X135" s="3"/>
      <c r="Y135" s="12"/>
      <c r="Z135" s="12"/>
      <c r="AA135" s="3"/>
      <c r="AB135" s="12"/>
      <c r="AC135" s="12"/>
      <c r="AD135" s="3"/>
      <c r="AE135" s="12"/>
      <c r="AF135" s="12"/>
      <c r="AG135" s="3"/>
    </row>
    <row r="136" spans="1:33" ht="20.25">
      <c r="A136" s="38" t="s">
        <v>6</v>
      </c>
      <c r="B136" s="38" t="s">
        <v>5</v>
      </c>
      <c r="C136" s="39" t="s">
        <v>47</v>
      </c>
      <c r="D136" s="40"/>
      <c r="E136" s="41"/>
      <c r="F136" s="3"/>
      <c r="G136" s="12"/>
      <c r="H136" s="12"/>
      <c r="I136" s="3"/>
      <c r="J136" s="12"/>
      <c r="K136" s="12"/>
      <c r="L136" s="3"/>
      <c r="M136" s="12"/>
      <c r="N136" s="12"/>
      <c r="O136" s="3"/>
      <c r="P136" s="12"/>
      <c r="Q136" s="12"/>
      <c r="R136" s="3"/>
      <c r="S136" s="12"/>
      <c r="T136" s="12"/>
      <c r="U136" s="3"/>
      <c r="V136" s="12"/>
      <c r="W136" s="12"/>
      <c r="X136" s="3"/>
      <c r="Y136" s="12"/>
      <c r="Z136" s="12"/>
      <c r="AA136" s="3"/>
      <c r="AB136" s="12"/>
      <c r="AC136" s="12"/>
      <c r="AD136" s="3"/>
      <c r="AE136" s="12"/>
      <c r="AF136" s="12"/>
      <c r="AG136" s="3"/>
    </row>
    <row r="137" spans="1:33" ht="20.25">
      <c r="A137" s="45">
        <v>5179</v>
      </c>
      <c r="B137" s="45">
        <v>6409</v>
      </c>
      <c r="C137" s="16" t="s">
        <v>16</v>
      </c>
      <c r="D137" s="17"/>
      <c r="E137" s="16">
        <v>4</v>
      </c>
      <c r="F137" s="3"/>
      <c r="G137" s="12"/>
      <c r="H137" s="12"/>
      <c r="I137" s="3"/>
      <c r="J137" s="12"/>
      <c r="K137" s="12"/>
      <c r="L137" s="3"/>
      <c r="M137" s="12"/>
      <c r="N137" s="12"/>
      <c r="O137" s="3"/>
      <c r="P137" s="12"/>
      <c r="Q137" s="12"/>
      <c r="R137" s="3"/>
      <c r="S137" s="12"/>
      <c r="T137" s="12"/>
      <c r="U137" s="3"/>
      <c r="V137" s="12"/>
      <c r="W137" s="12"/>
      <c r="X137" s="3"/>
      <c r="Y137" s="12"/>
      <c r="Z137" s="12"/>
      <c r="AA137" s="3"/>
      <c r="AB137" s="12"/>
      <c r="AC137" s="12"/>
      <c r="AD137" s="3"/>
      <c r="AE137" s="12"/>
      <c r="AF137" s="12"/>
      <c r="AG137" s="3"/>
    </row>
    <row r="138" spans="1:33" ht="20.25">
      <c r="A138" s="45">
        <v>5179</v>
      </c>
      <c r="B138" s="18">
        <v>6409</v>
      </c>
      <c r="C138" s="16" t="s">
        <v>15</v>
      </c>
      <c r="D138" s="17"/>
      <c r="E138" s="16">
        <v>5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20.25">
      <c r="A139" s="45">
        <v>5329</v>
      </c>
      <c r="B139" s="42">
        <v>6409</v>
      </c>
      <c r="C139" s="59" t="s">
        <v>53</v>
      </c>
      <c r="D139" s="17"/>
      <c r="E139" s="16">
        <v>3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20.25">
      <c r="A140" s="20">
        <v>5329</v>
      </c>
      <c r="B140" s="42">
        <v>6409</v>
      </c>
      <c r="C140" s="18" t="s">
        <v>13</v>
      </c>
      <c r="D140" s="18"/>
      <c r="E140" s="16">
        <v>141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20.25">
      <c r="A141" s="20">
        <v>5179</v>
      </c>
      <c r="B141" s="20">
        <v>6409</v>
      </c>
      <c r="C141" s="18" t="s">
        <v>14</v>
      </c>
      <c r="D141" s="18"/>
      <c r="E141" s="16">
        <v>1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20.25">
      <c r="A142" s="20"/>
      <c r="B142" s="20"/>
      <c r="C142" s="18"/>
      <c r="D142" s="18"/>
      <c r="E142" s="1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20.25">
      <c r="A143" s="45">
        <v>5909</v>
      </c>
      <c r="B143" s="42">
        <v>6409</v>
      </c>
      <c r="C143" s="64" t="s">
        <v>52</v>
      </c>
      <c r="D143" s="18"/>
      <c r="E143" s="46">
        <v>15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20.25">
      <c r="A144" s="12"/>
      <c r="B144" s="12"/>
      <c r="C144" s="12"/>
      <c r="D144" s="17"/>
      <c r="E144" s="17">
        <f>SUM(E119:E143)</f>
        <v>250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20.25">
      <c r="A145" s="12"/>
      <c r="B145" s="12"/>
      <c r="C145" s="12"/>
      <c r="D145" s="17"/>
      <c r="E145" s="1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20.25">
      <c r="A146" s="9">
        <v>5169</v>
      </c>
      <c r="B146" s="9">
        <v>6171</v>
      </c>
      <c r="C146" s="8" t="s">
        <v>48</v>
      </c>
      <c r="D146" s="3"/>
      <c r="E146" s="3">
        <v>60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20.25">
      <c r="A148" s="3"/>
      <c r="B148" s="3"/>
      <c r="C148" s="3" t="s">
        <v>3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2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2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2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2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7:32" ht="20.25">
      <c r="G163" s="3"/>
      <c r="H163" s="3"/>
      <c r="J163" s="3"/>
      <c r="K163" s="3"/>
      <c r="M163" s="3"/>
      <c r="N163" s="3"/>
      <c r="P163" s="3"/>
      <c r="Q163" s="3"/>
      <c r="S163" s="3"/>
      <c r="T163" s="3"/>
      <c r="V163" s="3"/>
      <c r="W163" s="3"/>
      <c r="Y163" s="3"/>
      <c r="Z163" s="3"/>
      <c r="AB163" s="3"/>
      <c r="AC163" s="3"/>
      <c r="AE163" s="3"/>
      <c r="AF163" s="3"/>
    </row>
    <row r="164" spans="7:32" ht="20.25">
      <c r="G164" s="3"/>
      <c r="H164" s="3"/>
      <c r="J164" s="3"/>
      <c r="K164" s="3"/>
      <c r="M164" s="3"/>
      <c r="N164" s="3"/>
      <c r="P164" s="3"/>
      <c r="Q164" s="3"/>
      <c r="S164" s="3"/>
      <c r="T164" s="3"/>
      <c r="V164" s="3"/>
      <c r="W164" s="3"/>
      <c r="Y164" s="3"/>
      <c r="Z164" s="3"/>
      <c r="AB164" s="3"/>
      <c r="AC164" s="3"/>
      <c r="AE164" s="3"/>
      <c r="AF164" s="3"/>
    </row>
    <row r="165" spans="7:32" ht="20.25">
      <c r="G165" s="3"/>
      <c r="H165" s="3"/>
      <c r="J165" s="3"/>
      <c r="K165" s="3"/>
      <c r="M165" s="3"/>
      <c r="N165" s="3"/>
      <c r="P165" s="3"/>
      <c r="Q165" s="3"/>
      <c r="S165" s="3"/>
      <c r="T165" s="3"/>
      <c r="V165" s="3"/>
      <c r="W165" s="3"/>
      <c r="Y165" s="3"/>
      <c r="Z165" s="3"/>
      <c r="AB165" s="3"/>
      <c r="AC165" s="3"/>
      <c r="AE165" s="3"/>
      <c r="AF165" s="3"/>
    </row>
  </sheetData>
  <sheetProtection/>
  <mergeCells count="24">
    <mergeCell ref="AE1:AF1"/>
    <mergeCell ref="AB1:AC1"/>
    <mergeCell ref="AH28:AN28"/>
    <mergeCell ref="AH26:AK26"/>
    <mergeCell ref="AH61:AJ62"/>
    <mergeCell ref="AH68:AJ69"/>
    <mergeCell ref="A102:C102"/>
    <mergeCell ref="G1:H1"/>
    <mergeCell ref="J1:K1"/>
    <mergeCell ref="M1:N1"/>
    <mergeCell ref="A100:C100"/>
    <mergeCell ref="Y1:Z1"/>
    <mergeCell ref="P1:Q1"/>
    <mergeCell ref="V1:W1"/>
    <mergeCell ref="AH81:AJ82"/>
    <mergeCell ref="AH91:AL92"/>
    <mergeCell ref="S1:T1"/>
    <mergeCell ref="AH18:AJ21"/>
    <mergeCell ref="AH35:AJ37"/>
    <mergeCell ref="AH10:AJ12"/>
    <mergeCell ref="AH52:AJ53"/>
    <mergeCell ref="AH54:AJ55"/>
    <mergeCell ref="AH58:AJ59"/>
    <mergeCell ref="AH71:AO72"/>
  </mergeCells>
  <printOptions/>
  <pageMargins left="0.1968503937007874" right="0.1968503937007874" top="0.3937007874015748" bottom="0.3937007874015748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2018-10-02T10:38:13Z</cp:lastPrinted>
  <dcterms:created xsi:type="dcterms:W3CDTF">2008-01-04T11:23:13Z</dcterms:created>
  <dcterms:modified xsi:type="dcterms:W3CDTF">2018-09-06T10:52:40Z</dcterms:modified>
  <cp:category/>
  <cp:version/>
  <cp:contentType/>
  <cp:contentStatus/>
</cp:coreProperties>
</file>