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8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" i="1" l="1"/>
  <c r="AG63" i="1" l="1"/>
  <c r="AD96" i="1" l="1"/>
  <c r="AG61" i="1" l="1"/>
  <c r="AF27" i="1" l="1"/>
  <c r="AF28" i="1" l="1"/>
  <c r="AG77" i="1"/>
  <c r="AG58" i="1"/>
  <c r="AG44" i="1"/>
  <c r="AF12" i="1"/>
  <c r="AD32" i="1"/>
  <c r="AD83" i="1" l="1"/>
  <c r="AC83" i="1"/>
  <c r="AC32" i="1"/>
  <c r="AD21" i="1"/>
  <c r="AC21" i="1"/>
  <c r="F105" i="1"/>
  <c r="AF99" i="1"/>
  <c r="AF96" i="1"/>
  <c r="AA96" i="1"/>
  <c r="X96" i="1"/>
  <c r="U96" i="1"/>
  <c r="O96" i="1"/>
  <c r="F96" i="1"/>
  <c r="AG95" i="1"/>
  <c r="AF95" i="1"/>
  <c r="AG94" i="1"/>
  <c r="AF94" i="1"/>
  <c r="AG93" i="1"/>
  <c r="AF93" i="1"/>
  <c r="AG92" i="1"/>
  <c r="AF92" i="1"/>
  <c r="AG91" i="1"/>
  <c r="AF91" i="1"/>
  <c r="AG90" i="1"/>
  <c r="AG89" i="1"/>
  <c r="AF89" i="1"/>
  <c r="AG88" i="1"/>
  <c r="AF88" i="1"/>
  <c r="AG87" i="1"/>
  <c r="AF87" i="1"/>
  <c r="AG86" i="1"/>
  <c r="AF86" i="1"/>
  <c r="AA83" i="1"/>
  <c r="Z83" i="1"/>
  <c r="X83" i="1"/>
  <c r="W83" i="1"/>
  <c r="U83" i="1"/>
  <c r="T83" i="1"/>
  <c r="R83" i="1"/>
  <c r="Q83" i="1"/>
  <c r="O83" i="1"/>
  <c r="N83" i="1"/>
  <c r="L83" i="1"/>
  <c r="K83" i="1"/>
  <c r="I83" i="1"/>
  <c r="I102" i="1" s="1"/>
  <c r="H83" i="1"/>
  <c r="E83" i="1"/>
  <c r="AF82" i="1"/>
  <c r="F82" i="1"/>
  <c r="AG82" i="1" s="1"/>
  <c r="AG81" i="1"/>
  <c r="AF81" i="1"/>
  <c r="AG80" i="1"/>
  <c r="AG79" i="1"/>
  <c r="AF79" i="1"/>
  <c r="AG78" i="1"/>
  <c r="AF78" i="1"/>
  <c r="AF77" i="1"/>
  <c r="AG76" i="1"/>
  <c r="AF76" i="1"/>
  <c r="AG75" i="1"/>
  <c r="AG74" i="1"/>
  <c r="AF74" i="1"/>
  <c r="AG73" i="1"/>
  <c r="AF73" i="1"/>
  <c r="AG72" i="1"/>
  <c r="AF72" i="1"/>
  <c r="AG71" i="1"/>
  <c r="AF71" i="1"/>
  <c r="AG70" i="1"/>
  <c r="AF70" i="1"/>
  <c r="AG68" i="1"/>
  <c r="AF68" i="1"/>
  <c r="AG67" i="1"/>
  <c r="AF67" i="1"/>
  <c r="AG66" i="1"/>
  <c r="AF66" i="1"/>
  <c r="AG65" i="1"/>
  <c r="AF65" i="1"/>
  <c r="AG64" i="1"/>
  <c r="AF64" i="1"/>
  <c r="AF63" i="1"/>
  <c r="AG62" i="1"/>
  <c r="AF62" i="1"/>
  <c r="AF61" i="1"/>
  <c r="AG60" i="1"/>
  <c r="AF60" i="1"/>
  <c r="AG59" i="1"/>
  <c r="AF59" i="1"/>
  <c r="AF58" i="1"/>
  <c r="AG57" i="1"/>
  <c r="AF57" i="1"/>
  <c r="AG56" i="1"/>
  <c r="AF56" i="1"/>
  <c r="AG55" i="1"/>
  <c r="AF55" i="1"/>
  <c r="AG54" i="1"/>
  <c r="AF54" i="1"/>
  <c r="AG53" i="1"/>
  <c r="AF53" i="1"/>
  <c r="AG52" i="1"/>
  <c r="AF52" i="1"/>
  <c r="AG51" i="1"/>
  <c r="AF51" i="1"/>
  <c r="AG50" i="1"/>
  <c r="AF50" i="1"/>
  <c r="AG49" i="1"/>
  <c r="AF49" i="1"/>
  <c r="AG48" i="1"/>
  <c r="AF48" i="1"/>
  <c r="AG47" i="1"/>
  <c r="AF47" i="1"/>
  <c r="AG46" i="1"/>
  <c r="AF46" i="1"/>
  <c r="AG45" i="1"/>
  <c r="AF45" i="1"/>
  <c r="AF44" i="1"/>
  <c r="AG43" i="1"/>
  <c r="AF43" i="1"/>
  <c r="AG42" i="1"/>
  <c r="AF42" i="1"/>
  <c r="AG41" i="1"/>
  <c r="AF41" i="1"/>
  <c r="AG40" i="1"/>
  <c r="AF40" i="1"/>
  <c r="AG39" i="1"/>
  <c r="AF39" i="1"/>
  <c r="AG38" i="1"/>
  <c r="AF38" i="1"/>
  <c r="AG37" i="1"/>
  <c r="AF37" i="1"/>
  <c r="AG36" i="1"/>
  <c r="AF36" i="1"/>
  <c r="AG35" i="1"/>
  <c r="AF35" i="1"/>
  <c r="AA32" i="1"/>
  <c r="Z32" i="1"/>
  <c r="X32" i="1"/>
  <c r="W32" i="1"/>
  <c r="U32" i="1"/>
  <c r="T32" i="1"/>
  <c r="R32" i="1"/>
  <c r="Q32" i="1"/>
  <c r="O32" i="1"/>
  <c r="N32" i="1"/>
  <c r="L32" i="1"/>
  <c r="K32" i="1"/>
  <c r="H32" i="1"/>
  <c r="E32" i="1"/>
  <c r="AG31" i="1"/>
  <c r="AF31" i="1"/>
  <c r="AF30" i="1"/>
  <c r="AG29" i="1"/>
  <c r="AF29" i="1"/>
  <c r="AG28" i="1"/>
  <c r="AG27" i="1"/>
  <c r="AG26" i="1"/>
  <c r="AG25" i="1"/>
  <c r="AF25" i="1"/>
  <c r="AG24" i="1"/>
  <c r="AF24" i="1"/>
  <c r="AG23" i="1"/>
  <c r="AF23" i="1"/>
  <c r="AG22" i="1"/>
  <c r="AF22" i="1"/>
  <c r="AA21" i="1"/>
  <c r="Z21" i="1"/>
  <c r="X21" i="1"/>
  <c r="W21" i="1"/>
  <c r="U21" i="1"/>
  <c r="T21" i="1"/>
  <c r="R21" i="1"/>
  <c r="Q21" i="1"/>
  <c r="O21" i="1"/>
  <c r="N21" i="1"/>
  <c r="L21" i="1"/>
  <c r="K21" i="1"/>
  <c r="H21" i="1"/>
  <c r="E21" i="1"/>
  <c r="AG20" i="1"/>
  <c r="AF20" i="1"/>
  <c r="AG19" i="1"/>
  <c r="AF19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2" i="1"/>
  <c r="AG11" i="1"/>
  <c r="AF11" i="1"/>
  <c r="AG10" i="1"/>
  <c r="AF10" i="1"/>
  <c r="AG9" i="1"/>
  <c r="AF9" i="1"/>
  <c r="AG8" i="1"/>
  <c r="AF8" i="1"/>
  <c r="AG7" i="1"/>
  <c r="AF7" i="1"/>
  <c r="AF21" i="1" l="1"/>
  <c r="AA102" i="1"/>
  <c r="AG83" i="1"/>
  <c r="H102" i="1"/>
  <c r="N102" i="1"/>
  <c r="T102" i="1"/>
  <c r="Z102" i="1"/>
  <c r="U102" i="1"/>
  <c r="AG21" i="1"/>
  <c r="AG96" i="1"/>
  <c r="L102" i="1"/>
  <c r="R102" i="1"/>
  <c r="X102" i="1"/>
  <c r="AG32" i="1"/>
  <c r="E102" i="1"/>
  <c r="O102" i="1"/>
  <c r="AF32" i="1"/>
  <c r="K102" i="1"/>
  <c r="Q102" i="1"/>
  <c r="W102" i="1"/>
  <c r="AF83" i="1"/>
  <c r="AD102" i="1"/>
  <c r="AC102" i="1"/>
  <c r="F83" i="1"/>
  <c r="F102" i="1" s="1"/>
  <c r="F103" i="1" s="1"/>
  <c r="AG102" i="1" l="1"/>
  <c r="AF102" i="1"/>
</calcChain>
</file>

<file path=xl/sharedStrings.xml><?xml version="1.0" encoding="utf-8"?>
<sst xmlns="http://schemas.openxmlformats.org/spreadsheetml/2006/main" count="185" uniqueCount="141">
  <si>
    <t>Rozpočtové opatření č. 1</t>
  </si>
  <si>
    <t>Rozpočtové opatření č. 2</t>
  </si>
  <si>
    <t>Rozpočtové opatření č. 3</t>
  </si>
  <si>
    <t>Rozpočtové opatření č. 4</t>
  </si>
  <si>
    <t>Rozpočtové opatření č. 5</t>
  </si>
  <si>
    <t>Rozpočtové opatření č. 6</t>
  </si>
  <si>
    <t>Rozpočtové opatření č. 7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</si>
  <si>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</si>
  <si>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</si>
  <si>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</si>
  <si>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</si>
  <si>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</si>
  <si>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</si>
  <si>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</si>
  <si>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</si>
  <si>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</si>
  <si>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</si>
  <si>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</si>
  <si>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</si>
  <si>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</si>
  <si>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</si>
  <si>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</si>
  <si>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</si>
  <si>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</si>
  <si>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</si>
  <si>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</si>
  <si>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</si>
  <si>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</si>
  <si>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</si>
  <si>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</si>
  <si>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</si>
  <si>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</si>
  <si>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</si>
  <si>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</si>
  <si>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</si>
  <si>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</si>
  <si>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</si>
  <si>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Převody z rozpočtových účtů</t>
  </si>
  <si>
    <t>INV přijaté transfery ze SR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</si>
  <si>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</si>
  <si>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</si>
  <si>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</si>
  <si>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</si>
  <si>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</si>
  <si>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</si>
  <si>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</si>
  <si>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</si>
  <si>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</si>
  <si>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</si>
  <si>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</si>
  <si>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</si>
  <si>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</si>
  <si>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</si>
  <si>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</si>
  <si>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</si>
  <si>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</si>
  <si>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</si>
  <si>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</si>
  <si>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</si>
  <si>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</si>
  <si>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</si>
  <si>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</si>
  <si>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</si>
  <si>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</si>
  <si>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</si>
  <si>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</si>
  <si>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</si>
  <si>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</si>
  <si>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</si>
  <si>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</si>
  <si>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</si>
  <si>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</si>
  <si>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</si>
  <si>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</si>
  <si>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</si>
  <si>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</si>
  <si>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</si>
  <si>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</si>
  <si>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</si>
  <si>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</si>
  <si>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</si>
  <si>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</si>
  <si>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</si>
  <si>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</si>
  <si>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</si>
  <si>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</si>
  <si>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</si>
  <si>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Platby daní a poplatků krajům, obcím a st. Fondům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</si>
  <si>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</si>
  <si>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</si>
  <si>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</si>
  <si>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</si>
  <si>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</si>
  <si>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</si>
  <si>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</si>
  <si>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</si>
  <si>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</si>
  <si>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INV Rozšíření VO - propojení Dolansko_Hořansko u Chrásteckých</t>
  </si>
  <si>
    <t>Přeložka VO a výměna světel VO podél I/57 (MASH)</t>
  </si>
  <si>
    <t>INV Revitalizace zeleně</t>
  </si>
  <si>
    <t>Zhotovení PD pro točnu BUS u ZŠ</t>
  </si>
  <si>
    <t>Prodloužení VO do SO Podevsí II</t>
  </si>
  <si>
    <t>INV příspěvek SOH na I.etapu CBVV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</si>
  <si>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</si>
  <si>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</si>
  <si>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</si>
  <si>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</si>
  <si>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</si>
  <si>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</si>
  <si>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</si>
  <si>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(71.351,-)</t>
  </si>
  <si>
    <t xml:space="preserve">VFP TJ Sokol VP </t>
  </si>
  <si>
    <t>(118.649,-)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</si>
  <si>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</si>
  <si>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</si>
  <si>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</si>
  <si>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</si>
  <si>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</si>
  <si>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</si>
  <si>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</si>
  <si>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</si>
  <si>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</si>
  <si>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</si>
  <si>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</si>
  <si>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</si>
  <si>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</si>
  <si>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</si>
  <si>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</si>
  <si>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Sejmuto dne:</t>
  </si>
  <si>
    <t>Provedl: Iva Trtíková</t>
  </si>
  <si>
    <t>Rozpočtové opatření č. 8</t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</si>
  <si>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9-řádné úroky, 2-bankovní poplatky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</si>
  <si>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DPH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</si>
  <si>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Dotace ZK - Dílna Vrabčáka Ondráša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</si>
  <si>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NINV příspěvků od spádových obcí na "Modernizaci silnoproudých rozvodů ZŠ" 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</si>
  <si>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 xml:space="preserve">10-ZŠ(DPP), 90-Dotace ZK - Dílna Vrabčáka Ondráša, 50-na "Modernizaci silnoproudých rozvodů ZŠ" od spádových obcí </t>
    </r>
  </si>
  <si>
    <r>
      <rPr>
        <b/>
        <sz val="14"/>
        <color theme="1"/>
        <rFont val="Calibri"/>
        <family val="2"/>
        <charset val="238"/>
        <scheme val="minor"/>
      </rPr>
      <t>Výdaj</t>
    </r>
    <r>
      <rPr>
        <sz val="14"/>
        <color theme="1"/>
        <rFont val="Calibri"/>
        <family val="2"/>
        <charset val="238"/>
        <scheme val="minor"/>
      </rPr>
      <t xml:space="preserve">: Pozemky 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</si>
  <si>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63-Zpracování studie, 4-materiál, 6-ochranné pomůcky</t>
    </r>
  </si>
  <si>
    <t>Vyvěšeno dne: 13.12.2019</t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</si>
  <si>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Komunální odpad</t>
    </r>
  </si>
  <si>
    <t xml:space="preserve">Příjem: NINV dotace na zmírnění dopadů kůrovcové kalamity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</si>
</sst>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2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5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8" fillId="0" borderId="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0" xfId="0" applyFont="1" applyBorder="1"/>
    <xf numFmtId="0" fontId="9" fillId="0" borderId="0" xfId="0" applyFont="1"/>
    <xf numFmtId="0" fontId="8" fillId="0" borderId="5" xfId="0" applyFont="1" applyFill="1" applyBorder="1"/>
    <xf numFmtId="0" fontId="3" fillId="0" borderId="0" xfId="0" applyFont="1"/>
    <xf numFmtId="0" fontId="1" fillId="0" borderId="5" xfId="0" applyFont="1" applyBorder="1"/>
    <xf numFmtId="0" fontId="1" fillId="0" borderId="11" xfId="0" applyFont="1" applyBorder="1"/>
    <xf numFmtId="0" fontId="1" fillId="0" borderId="5" xfId="0" applyFont="1" applyFill="1" applyBorder="1"/>
    <xf numFmtId="0" fontId="1" fillId="0" borderId="8" xfId="0" applyFont="1" applyBorder="1"/>
    <xf numFmtId="0" fontId="1" fillId="0" borderId="0" xfId="0" applyFont="1" applyBorder="1"/>
    <xf numFmtId="0" fontId="8" fillId="0" borderId="12" xfId="0" applyFont="1" applyBorder="1"/>
    <xf numFmtId="0" fontId="8" fillId="0" borderId="12" xfId="0" applyFont="1" applyFill="1" applyBorder="1"/>
    <xf numFmtId="0" fontId="1" fillId="0" borderId="12" xfId="0" applyFont="1" applyFill="1" applyBorder="1"/>
    <xf numFmtId="0" fontId="8" fillId="0" borderId="0" xfId="0" applyFont="1"/>
    <xf numFmtId="1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13" xfId="0" applyFont="1" applyFill="1" applyBorder="1"/>
    <xf numFmtId="0" fontId="8" fillId="0" borderId="11" xfId="0" applyFont="1" applyFill="1" applyBorder="1"/>
    <xf numFmtId="0" fontId="8" fillId="0" borderId="0" xfId="0" applyFont="1" applyFill="1" applyBorder="1"/>
    <xf numFmtId="0" fontId="8" fillId="0" borderId="13" xfId="0" applyFont="1" applyBorder="1"/>
    <xf numFmtId="3" fontId="8" fillId="0" borderId="11" xfId="0" applyNumberFormat="1" applyFont="1" applyFill="1" applyBorder="1"/>
    <xf numFmtId="3" fontId="8" fillId="0" borderId="0" xfId="0" applyNumberFormat="1" applyFont="1" applyFill="1" applyBorder="1"/>
    <xf numFmtId="3" fontId="8" fillId="0" borderId="12" xfId="0" applyNumberFormat="1" applyFont="1" applyFill="1" applyBorder="1"/>
    <xf numFmtId="0" fontId="8" fillId="2" borderId="11" xfId="0" applyFont="1" applyFill="1" applyBorder="1"/>
    <xf numFmtId="0" fontId="8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13" xfId="0" applyFont="1" applyBorder="1" applyAlignment="1"/>
    <xf numFmtId="0" fontId="11" fillId="0" borderId="13" xfId="0" applyFont="1" applyBorder="1"/>
    <xf numFmtId="0" fontId="1" fillId="0" borderId="7" xfId="0" applyFont="1" applyBorder="1"/>
    <xf numFmtId="0" fontId="1" fillId="0" borderId="14" xfId="0" applyFont="1" applyBorder="1"/>
    <xf numFmtId="0" fontId="1" fillId="0" borderId="13" xfId="0" applyFont="1" applyFill="1" applyBorder="1"/>
    <xf numFmtId="0" fontId="1" fillId="0" borderId="12" xfId="0" applyFont="1" applyBorder="1"/>
    <xf numFmtId="0" fontId="8" fillId="0" borderId="5" xfId="0" applyFont="1" applyBorder="1" applyAlignment="1">
      <alignment horizontal="right" shrinkToFit="1"/>
    </xf>
    <xf numFmtId="0" fontId="8" fillId="0" borderId="5" xfId="0" applyFont="1" applyBorder="1" applyAlignment="1">
      <alignment horizontal="center" shrinkToFit="1"/>
    </xf>
    <xf numFmtId="0" fontId="12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/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5" fillId="0" borderId="0" xfId="0" applyFont="1" applyFill="1" applyBorder="1"/>
    <xf numFmtId="0" fontId="1" fillId="0" borderId="6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shrinkToFit="1"/>
    </xf>
    <xf numFmtId="1" fontId="8" fillId="0" borderId="5" xfId="0" applyNumberFormat="1" applyFont="1" applyBorder="1"/>
    <xf numFmtId="1" fontId="1" fillId="0" borderId="5" xfId="0" applyNumberFormat="1" applyFont="1" applyBorder="1"/>
    <xf numFmtId="0" fontId="16" fillId="0" borderId="14" xfId="0" applyFont="1" applyFill="1" applyBorder="1" applyAlignment="1"/>
    <xf numFmtId="1" fontId="17" fillId="0" borderId="0" xfId="0" applyNumberFormat="1" applyFont="1" applyBorder="1"/>
    <xf numFmtId="1" fontId="18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0" xfId="0" applyFont="1" applyFill="1" applyBorder="1"/>
    <xf numFmtId="0" fontId="8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22" fillId="0" borderId="0" xfId="0" applyFont="1"/>
    <xf numFmtId="0" fontId="8" fillId="0" borderId="15" xfId="0" applyNumberFormat="1" applyFont="1" applyBorder="1" applyAlignment="1">
      <alignment horizontal="center"/>
    </xf>
    <xf numFmtId="0" fontId="21" fillId="0" borderId="15" xfId="0" applyFont="1" applyFill="1" applyBorder="1"/>
    <xf numFmtId="0" fontId="8" fillId="0" borderId="15" xfId="0" applyFont="1" applyBorder="1"/>
    <xf numFmtId="0" fontId="22" fillId="0" borderId="0" xfId="0" applyNumberFormat="1" applyFont="1" applyBorder="1" applyAlignment="1">
      <alignment horizontal="right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8" fillId="2" borderId="12" xfId="0" applyFont="1" applyFill="1" applyBorder="1"/>
    <xf numFmtId="0" fontId="16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56"/>
  <sheetViews>
    <sheetView tabSelected="1" topLeftCell="A94" zoomScale="70" zoomScaleNormal="70" workbookViewId="0">
      <selection activeCell="AR10" sqref="AR10"/>
    </sheetView>
  </sheetViews>
  <sheetFormatPr defaultRowHeight="15" x14ac:dyDescent="0.25"/>
  <cols>
    <col min="2" max="2" width="9.85546875" customWidth="1"/>
    <col min="3" max="3" width="9.42578125" customWidth="1"/>
    <col min="4" max="4" width="75.85546875" bestFit="1" customWidth="1"/>
    <col min="5" max="5" width="10.140625" bestFit="1" customWidth="1"/>
    <col min="6" max="6" width="10.7109375" bestFit="1" customWidth="1"/>
    <col min="7" max="7" width="1.140625" customWidth="1"/>
    <col min="8" max="8" width="10.85546875" hidden="1" customWidth="1"/>
    <col min="9" max="9" width="10.7109375" hidden="1" customWidth="1"/>
    <col min="10" max="10" width="1" hidden="1" customWidth="1"/>
    <col min="11" max="11" width="10.85546875" hidden="1" customWidth="1"/>
    <col min="12" max="12" width="10.7109375" hidden="1" customWidth="1"/>
    <col min="13" max="13" width="1.140625" hidden="1" customWidth="1"/>
    <col min="14" max="14" width="10.85546875" hidden="1" customWidth="1"/>
    <col min="15" max="15" width="10.7109375" hidden="1" customWidth="1"/>
    <col min="16" max="16" width="1.140625" hidden="1" customWidth="1"/>
    <col min="17" max="17" width="10.85546875" hidden="1" customWidth="1"/>
    <col min="18" max="18" width="10.7109375" hidden="1" customWidth="1"/>
    <col min="19" max="19" width="1.140625" hidden="1" customWidth="1"/>
    <col min="20" max="20" width="10.85546875" hidden="1" customWidth="1"/>
    <col min="21" max="21" width="10.7109375" hidden="1" customWidth="1"/>
    <col min="22" max="22" width="1.7109375" hidden="1" customWidth="1"/>
    <col min="23" max="23" width="10.85546875" hidden="1" customWidth="1"/>
    <col min="24" max="24" width="10.7109375" hidden="1" customWidth="1"/>
    <col min="25" max="25" width="1.42578125" hidden="1" customWidth="1"/>
    <col min="26" max="26" width="10.85546875" hidden="1" customWidth="1"/>
    <col min="27" max="27" width="10.7109375" hidden="1" customWidth="1"/>
    <col min="28" max="28" width="1.5703125" hidden="1" customWidth="1"/>
    <col min="29" max="29" width="10.85546875" customWidth="1"/>
    <col min="30" max="30" width="10.7109375" bestFit="1" customWidth="1"/>
    <col min="31" max="31" width="1.42578125" customWidth="1"/>
    <col min="32" max="32" width="10.140625" bestFit="1" customWidth="1"/>
    <col min="33" max="33" width="10.7109375" bestFit="1" customWidth="1"/>
  </cols>
  <sheetData>
    <row r="1" spans="2:34" ht="18" x14ac:dyDescent="0.25">
      <c r="D1" s="1"/>
    </row>
    <row r="3" spans="2:34" ht="15.75" customHeight="1" x14ac:dyDescent="0.25">
      <c r="H3" s="105" t="s">
        <v>0</v>
      </c>
      <c r="I3" s="106"/>
      <c r="J3" s="2"/>
      <c r="K3" s="105" t="s">
        <v>1</v>
      </c>
      <c r="L3" s="106"/>
      <c r="N3" s="105" t="s">
        <v>2</v>
      </c>
      <c r="O3" s="106"/>
      <c r="Q3" s="105" t="s">
        <v>3</v>
      </c>
      <c r="R3" s="106"/>
      <c r="S3" s="2"/>
      <c r="T3" s="105" t="s">
        <v>4</v>
      </c>
      <c r="U3" s="106"/>
      <c r="V3" s="2"/>
      <c r="W3" s="105" t="s">
        <v>5</v>
      </c>
      <c r="X3" s="106"/>
      <c r="Y3" s="2"/>
      <c r="Z3" s="105" t="s">
        <v>6</v>
      </c>
      <c r="AA3" s="106"/>
      <c r="AB3" s="2"/>
      <c r="AC3" s="105" t="s">
        <v>130</v>
      </c>
      <c r="AD3" s="106"/>
      <c r="AE3" s="2"/>
      <c r="AF3" s="105" t="s">
        <v>7</v>
      </c>
      <c r="AG3" s="105"/>
    </row>
    <row r="4" spans="2:34" ht="21" thickBot="1" x14ac:dyDescent="0.35">
      <c r="B4" s="3"/>
      <c r="C4" s="4" t="s">
        <v>8</v>
      </c>
      <c r="D4" s="3"/>
      <c r="E4" s="5">
        <v>2019</v>
      </c>
      <c r="F4" s="3"/>
      <c r="H4" s="107"/>
      <c r="I4" s="107"/>
      <c r="J4" s="6"/>
      <c r="K4" s="107"/>
      <c r="L4" s="107"/>
      <c r="N4" s="107"/>
      <c r="O4" s="107"/>
      <c r="Q4" s="107"/>
      <c r="R4" s="107"/>
      <c r="S4" s="7"/>
      <c r="T4" s="107"/>
      <c r="U4" s="107"/>
      <c r="V4" s="7"/>
      <c r="W4" s="107"/>
      <c r="X4" s="107"/>
      <c r="Y4" s="7"/>
      <c r="Z4" s="107"/>
      <c r="AA4" s="107"/>
      <c r="AB4" s="7"/>
      <c r="AC4" s="107"/>
      <c r="AD4" s="107"/>
      <c r="AE4" s="7"/>
      <c r="AF4" s="108"/>
      <c r="AG4" s="108"/>
    </row>
    <row r="5" spans="2:34" ht="20.25" x14ac:dyDescent="0.3">
      <c r="B5" s="3"/>
      <c r="C5" s="4"/>
      <c r="D5" s="3"/>
      <c r="E5" s="8" t="s">
        <v>9</v>
      </c>
      <c r="F5" s="9" t="s">
        <v>10</v>
      </c>
      <c r="H5" s="8" t="s">
        <v>9</v>
      </c>
      <c r="I5" s="9" t="s">
        <v>10</v>
      </c>
      <c r="J5" s="10"/>
      <c r="K5" s="8" t="s">
        <v>9</v>
      </c>
      <c r="L5" s="9" t="s">
        <v>10</v>
      </c>
      <c r="N5" s="8" t="s">
        <v>9</v>
      </c>
      <c r="O5" s="9" t="s">
        <v>10</v>
      </c>
      <c r="Q5" s="8" t="s">
        <v>9</v>
      </c>
      <c r="R5" s="9" t="s">
        <v>10</v>
      </c>
      <c r="S5" s="11"/>
      <c r="T5" s="8" t="s">
        <v>9</v>
      </c>
      <c r="U5" s="9" t="s">
        <v>10</v>
      </c>
      <c r="V5" s="11"/>
      <c r="W5" s="8" t="s">
        <v>9</v>
      </c>
      <c r="X5" s="9" t="s">
        <v>10</v>
      </c>
      <c r="Y5" s="11"/>
      <c r="Z5" s="8" t="s">
        <v>9</v>
      </c>
      <c r="AA5" s="9" t="s">
        <v>10</v>
      </c>
      <c r="AB5" s="11"/>
      <c r="AC5" s="8" t="s">
        <v>9</v>
      </c>
      <c r="AD5" s="9" t="s">
        <v>10</v>
      </c>
      <c r="AE5" s="11"/>
      <c r="AF5" s="8" t="s">
        <v>9</v>
      </c>
      <c r="AG5" s="9" t="s">
        <v>10</v>
      </c>
    </row>
    <row r="6" spans="2:34" ht="21" thickBot="1" x14ac:dyDescent="0.35">
      <c r="B6" s="12" t="s">
        <v>11</v>
      </c>
      <c r="C6" s="13" t="s">
        <v>12</v>
      </c>
      <c r="D6" s="14" t="s">
        <v>13</v>
      </c>
      <c r="E6" s="15" t="s">
        <v>14</v>
      </c>
      <c r="F6" s="16" t="s">
        <v>14</v>
      </c>
      <c r="H6" s="15" t="s">
        <v>14</v>
      </c>
      <c r="I6" s="16" t="s">
        <v>14</v>
      </c>
      <c r="J6" s="17"/>
      <c r="K6" s="15" t="s">
        <v>14</v>
      </c>
      <c r="L6" s="16" t="s">
        <v>14</v>
      </c>
      <c r="N6" s="15" t="s">
        <v>14</v>
      </c>
      <c r="O6" s="16" t="s">
        <v>14</v>
      </c>
      <c r="Q6" s="15" t="s">
        <v>14</v>
      </c>
      <c r="R6" s="16" t="s">
        <v>14</v>
      </c>
      <c r="S6" s="18"/>
      <c r="T6" s="15" t="s">
        <v>14</v>
      </c>
      <c r="U6" s="16" t="s">
        <v>14</v>
      </c>
      <c r="V6" s="18"/>
      <c r="W6" s="15" t="s">
        <v>14</v>
      </c>
      <c r="X6" s="16" t="s">
        <v>14</v>
      </c>
      <c r="Y6" s="18"/>
      <c r="Z6" s="15" t="s">
        <v>14</v>
      </c>
      <c r="AA6" s="16" t="s">
        <v>14</v>
      </c>
      <c r="AB6" s="18"/>
      <c r="AC6" s="15" t="s">
        <v>14</v>
      </c>
      <c r="AD6" s="16" t="s">
        <v>14</v>
      </c>
      <c r="AE6" s="18"/>
      <c r="AF6" s="15" t="s">
        <v>14</v>
      </c>
      <c r="AG6" s="16" t="s">
        <v>14</v>
      </c>
    </row>
    <row r="7" spans="2:34" ht="18.75" x14ac:dyDescent="0.3">
      <c r="B7" s="19"/>
      <c r="C7" s="19">
        <v>1111</v>
      </c>
      <c r="D7" s="19" t="s">
        <v>15</v>
      </c>
      <c r="E7" s="20">
        <v>4900</v>
      </c>
      <c r="F7" s="20"/>
      <c r="H7" s="21">
        <v>5</v>
      </c>
      <c r="I7" s="21"/>
      <c r="J7" s="22"/>
      <c r="K7" s="21"/>
      <c r="L7" s="21"/>
      <c r="N7" s="21"/>
      <c r="O7" s="21"/>
      <c r="Q7" s="21"/>
      <c r="R7" s="21"/>
      <c r="S7" s="21"/>
      <c r="T7" s="21">
        <v>182</v>
      </c>
      <c r="U7" s="21"/>
      <c r="V7" s="21"/>
      <c r="W7" s="21">
        <v>100</v>
      </c>
      <c r="X7" s="21"/>
      <c r="Y7" s="21"/>
      <c r="Z7" s="21"/>
      <c r="AA7" s="21"/>
      <c r="AB7" s="21"/>
      <c r="AC7" s="21"/>
      <c r="AD7" s="21"/>
      <c r="AE7" s="21"/>
      <c r="AF7" s="21">
        <f>SUM(E7,H7,T7,W7)</f>
        <v>5187</v>
      </c>
      <c r="AG7" s="21">
        <f>SUM(F7,I7)</f>
        <v>0</v>
      </c>
      <c r="AH7" s="23"/>
    </row>
    <row r="8" spans="2:34" ht="18" x14ac:dyDescent="0.25">
      <c r="B8" s="19"/>
      <c r="C8" s="19">
        <v>1112</v>
      </c>
      <c r="D8" s="19" t="s">
        <v>16</v>
      </c>
      <c r="E8" s="21">
        <v>100</v>
      </c>
      <c r="F8" s="21"/>
      <c r="H8" s="21"/>
      <c r="I8" s="21"/>
      <c r="J8" s="22"/>
      <c r="K8" s="21"/>
      <c r="L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f t="shared" ref="AF8:AG20" si="0">SUM(E8,H8)</f>
        <v>100</v>
      </c>
      <c r="AG8" s="21">
        <f t="shared" si="0"/>
        <v>0</v>
      </c>
    </row>
    <row r="9" spans="2:34" ht="18" x14ac:dyDescent="0.25">
      <c r="B9" s="19"/>
      <c r="C9" s="19">
        <v>1113</v>
      </c>
      <c r="D9" s="19" t="s">
        <v>17</v>
      </c>
      <c r="E9" s="21">
        <v>400</v>
      </c>
      <c r="F9" s="21"/>
      <c r="H9" s="21"/>
      <c r="I9" s="21"/>
      <c r="J9" s="22"/>
      <c r="K9" s="21"/>
      <c r="L9" s="21"/>
      <c r="N9" s="21"/>
      <c r="O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f t="shared" si="0"/>
        <v>400</v>
      </c>
      <c r="AG9" s="21">
        <f t="shared" si="0"/>
        <v>0</v>
      </c>
    </row>
    <row r="10" spans="2:34" ht="18.75" x14ac:dyDescent="0.3">
      <c r="B10" s="19"/>
      <c r="C10" s="19">
        <v>1121</v>
      </c>
      <c r="D10" s="19" t="s">
        <v>18</v>
      </c>
      <c r="E10" s="21">
        <v>4100</v>
      </c>
      <c r="F10" s="21"/>
      <c r="H10" s="21"/>
      <c r="I10" s="21"/>
      <c r="J10" s="22"/>
      <c r="K10" s="21"/>
      <c r="L10" s="21"/>
      <c r="N10" s="21"/>
      <c r="O10" s="21"/>
      <c r="Q10" s="21"/>
      <c r="R10" s="21"/>
      <c r="S10" s="21"/>
      <c r="T10" s="21"/>
      <c r="U10" s="21"/>
      <c r="V10" s="21"/>
      <c r="W10" s="21">
        <v>490</v>
      </c>
      <c r="X10" s="21"/>
      <c r="Y10" s="21"/>
      <c r="Z10" s="21"/>
      <c r="AA10" s="21"/>
      <c r="AB10" s="21"/>
      <c r="AC10" s="21"/>
      <c r="AD10" s="21"/>
      <c r="AE10" s="21"/>
      <c r="AF10" s="21">
        <f>SUM(E10,H10,W10)</f>
        <v>4590</v>
      </c>
      <c r="AG10" s="21">
        <f t="shared" si="0"/>
        <v>0</v>
      </c>
      <c r="AH10" s="23"/>
    </row>
    <row r="11" spans="2:34" ht="18" x14ac:dyDescent="0.25">
      <c r="B11" s="19"/>
      <c r="C11" s="19">
        <v>1122</v>
      </c>
      <c r="D11" s="19" t="s">
        <v>19</v>
      </c>
      <c r="E11" s="21">
        <v>0</v>
      </c>
      <c r="F11" s="21"/>
      <c r="H11" s="21"/>
      <c r="I11" s="21"/>
      <c r="J11" s="22"/>
      <c r="K11" s="21"/>
      <c r="L11" s="21"/>
      <c r="N11" s="21"/>
      <c r="O11" s="21"/>
      <c r="Q11" s="21">
        <v>88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f>Q11</f>
        <v>88</v>
      </c>
      <c r="AG11" s="21">
        <f t="shared" si="0"/>
        <v>0</v>
      </c>
    </row>
    <row r="12" spans="2:34" ht="18.75" x14ac:dyDescent="0.3">
      <c r="B12" s="19"/>
      <c r="C12" s="19">
        <v>1211</v>
      </c>
      <c r="D12" s="19" t="s">
        <v>20</v>
      </c>
      <c r="E12" s="21">
        <v>10100</v>
      </c>
      <c r="F12" s="21"/>
      <c r="H12" s="21"/>
      <c r="I12" s="21"/>
      <c r="J12" s="22"/>
      <c r="K12" s="21"/>
      <c r="L12" s="21"/>
      <c r="N12" s="21"/>
      <c r="O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>
        <v>147</v>
      </c>
      <c r="AD12" s="21"/>
      <c r="AE12" s="21"/>
      <c r="AF12" s="21">
        <f>SUM(E12,H12,AC12)</f>
        <v>10247</v>
      </c>
      <c r="AG12" s="21">
        <f t="shared" si="0"/>
        <v>0</v>
      </c>
      <c r="AH12" s="23" t="s">
        <v>132</v>
      </c>
    </row>
    <row r="13" spans="2:34" ht="18" x14ac:dyDescent="0.25">
      <c r="B13" s="19"/>
      <c r="C13" s="19">
        <v>1334</v>
      </c>
      <c r="D13" s="19" t="s">
        <v>21</v>
      </c>
      <c r="E13" s="21">
        <v>2</v>
      </c>
      <c r="F13" s="21"/>
      <c r="H13" s="21"/>
      <c r="I13" s="21"/>
      <c r="J13" s="22"/>
      <c r="K13" s="21"/>
      <c r="L13" s="21"/>
      <c r="N13" s="21"/>
      <c r="O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f t="shared" si="0"/>
        <v>2</v>
      </c>
      <c r="AG13" s="21">
        <f t="shared" si="0"/>
        <v>0</v>
      </c>
    </row>
    <row r="14" spans="2:34" ht="18" x14ac:dyDescent="0.25">
      <c r="B14" s="19"/>
      <c r="C14" s="19">
        <v>1340</v>
      </c>
      <c r="D14" s="19" t="s">
        <v>22</v>
      </c>
      <c r="E14" s="21">
        <v>560</v>
      </c>
      <c r="F14" s="21"/>
      <c r="H14" s="21"/>
      <c r="I14" s="21"/>
      <c r="J14" s="22"/>
      <c r="K14" s="21"/>
      <c r="L14" s="21"/>
      <c r="N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f t="shared" si="0"/>
        <v>560</v>
      </c>
      <c r="AG14" s="21">
        <f t="shared" si="0"/>
        <v>0</v>
      </c>
    </row>
    <row r="15" spans="2:34" ht="18" x14ac:dyDescent="0.25">
      <c r="B15" s="19"/>
      <c r="C15" s="19">
        <v>1341</v>
      </c>
      <c r="D15" s="19" t="s">
        <v>23</v>
      </c>
      <c r="E15" s="21">
        <v>30</v>
      </c>
      <c r="F15" s="21"/>
      <c r="H15" s="21"/>
      <c r="I15" s="21"/>
      <c r="J15" s="22"/>
      <c r="K15" s="21"/>
      <c r="L15" s="21"/>
      <c r="N15" s="21"/>
      <c r="O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f t="shared" si="0"/>
        <v>30</v>
      </c>
      <c r="AG15" s="21">
        <f t="shared" si="0"/>
        <v>0</v>
      </c>
    </row>
    <row r="16" spans="2:34" ht="18" x14ac:dyDescent="0.25">
      <c r="B16" s="19"/>
      <c r="C16" s="24">
        <v>1343</v>
      </c>
      <c r="D16" s="24" t="s">
        <v>24</v>
      </c>
      <c r="E16" s="21">
        <v>24</v>
      </c>
      <c r="F16" s="21"/>
      <c r="H16" s="21"/>
      <c r="I16" s="21"/>
      <c r="J16" s="22"/>
      <c r="K16" s="21"/>
      <c r="L16" s="21"/>
      <c r="N16" s="21"/>
      <c r="O16" s="21"/>
      <c r="Q16" s="21"/>
      <c r="R16" s="21"/>
      <c r="S16" s="21"/>
      <c r="T16" s="21">
        <v>7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>
        <f>SUM(E16,H16,T16)</f>
        <v>31</v>
      </c>
      <c r="AG16" s="21">
        <f t="shared" si="0"/>
        <v>0</v>
      </c>
      <c r="AH16" s="25"/>
    </row>
    <row r="17" spans="2:34" ht="18" x14ac:dyDescent="0.25">
      <c r="B17" s="19"/>
      <c r="C17" s="19">
        <v>1344</v>
      </c>
      <c r="D17" s="24" t="s">
        <v>25</v>
      </c>
      <c r="E17" s="21">
        <v>1</v>
      </c>
      <c r="F17" s="21"/>
      <c r="H17" s="21"/>
      <c r="I17" s="21"/>
      <c r="J17" s="22"/>
      <c r="K17" s="21"/>
      <c r="L17" s="21"/>
      <c r="N17" s="21"/>
      <c r="O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f t="shared" si="0"/>
        <v>1</v>
      </c>
      <c r="AG17" s="21">
        <f t="shared" si="0"/>
        <v>0</v>
      </c>
    </row>
    <row r="18" spans="2:34" ht="18" x14ac:dyDescent="0.25">
      <c r="B18" s="19"/>
      <c r="C18" s="19">
        <v>1361</v>
      </c>
      <c r="D18" s="19" t="s">
        <v>26</v>
      </c>
      <c r="E18" s="21">
        <v>15</v>
      </c>
      <c r="F18" s="21"/>
      <c r="H18" s="21"/>
      <c r="I18" s="21"/>
      <c r="J18" s="22"/>
      <c r="K18" s="21"/>
      <c r="L18" s="21"/>
      <c r="N18" s="21"/>
      <c r="O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f t="shared" si="0"/>
        <v>15</v>
      </c>
      <c r="AG18" s="21">
        <f t="shared" si="0"/>
        <v>0</v>
      </c>
    </row>
    <row r="19" spans="2:34" ht="18.75" x14ac:dyDescent="0.3">
      <c r="B19" s="19"/>
      <c r="C19" s="19">
        <v>1381</v>
      </c>
      <c r="D19" s="19" t="s">
        <v>27</v>
      </c>
      <c r="E19" s="21">
        <v>70</v>
      </c>
      <c r="F19" s="21"/>
      <c r="H19" s="21"/>
      <c r="I19" s="21"/>
      <c r="J19" s="22"/>
      <c r="K19" s="21"/>
      <c r="L19" s="21"/>
      <c r="N19" s="21"/>
      <c r="O19" s="21"/>
      <c r="Q19" s="21"/>
      <c r="R19" s="21"/>
      <c r="S19" s="21"/>
      <c r="T19" s="21"/>
      <c r="U19" s="21"/>
      <c r="V19" s="21"/>
      <c r="W19" s="21">
        <v>30</v>
      </c>
      <c r="X19" s="21"/>
      <c r="Y19" s="21"/>
      <c r="Z19" s="21"/>
      <c r="AA19" s="21"/>
      <c r="AB19" s="21"/>
      <c r="AC19" s="21"/>
      <c r="AD19" s="21"/>
      <c r="AE19" s="21"/>
      <c r="AF19" s="21">
        <f>SUM(E19,H19,W19)</f>
        <v>100</v>
      </c>
      <c r="AG19" s="21">
        <f t="shared" si="0"/>
        <v>0</v>
      </c>
      <c r="AH19" s="23"/>
    </row>
    <row r="20" spans="2:34" ht="18" x14ac:dyDescent="0.25">
      <c r="B20" s="19"/>
      <c r="C20" s="19">
        <v>1511</v>
      </c>
      <c r="D20" s="19" t="s">
        <v>28</v>
      </c>
      <c r="E20" s="21">
        <v>900</v>
      </c>
      <c r="F20" s="21"/>
      <c r="H20" s="21"/>
      <c r="I20" s="21"/>
      <c r="J20" s="22"/>
      <c r="K20" s="21"/>
      <c r="L20" s="21"/>
      <c r="N20" s="21"/>
      <c r="O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f t="shared" si="0"/>
        <v>900</v>
      </c>
      <c r="AG20" s="21">
        <f t="shared" si="0"/>
        <v>0</v>
      </c>
    </row>
    <row r="21" spans="2:34" ht="18" x14ac:dyDescent="0.25">
      <c r="B21" s="19"/>
      <c r="C21" s="19"/>
      <c r="D21" s="26" t="s">
        <v>29</v>
      </c>
      <c r="E21" s="27">
        <f>E20+E19+E18+E17+E16+E15+E14+E12+E13+E11+E10+E9+E8+E7</f>
        <v>21202</v>
      </c>
      <c r="F21" s="21"/>
      <c r="H21" s="27">
        <f>SUM(H7:H20)</f>
        <v>5</v>
      </c>
      <c r="I21" s="21"/>
      <c r="J21" s="22"/>
      <c r="K21" s="27">
        <f>SUM(K7:K20)</f>
        <v>0</v>
      </c>
      <c r="L21" s="27">
        <f>SUM(L7:L20)</f>
        <v>0</v>
      </c>
      <c r="N21" s="27">
        <f>SUM(N7:N20)</f>
        <v>0</v>
      </c>
      <c r="O21" s="27">
        <f>SUM(O7:O20)</f>
        <v>0</v>
      </c>
      <c r="Q21" s="27">
        <f>SUM(Q7:Q20)</f>
        <v>88</v>
      </c>
      <c r="R21" s="27">
        <f>SUM(R7:R20)</f>
        <v>0</v>
      </c>
      <c r="S21" s="27"/>
      <c r="T21" s="27">
        <f>SUM(T7:T20)</f>
        <v>189</v>
      </c>
      <c r="U21" s="27">
        <f>SUM(U7:U20)</f>
        <v>0</v>
      </c>
      <c r="V21" s="27"/>
      <c r="W21" s="27">
        <f>SUM(W7:W20)</f>
        <v>620</v>
      </c>
      <c r="X21" s="27">
        <f>SUM(X7:X20)</f>
        <v>0</v>
      </c>
      <c r="Y21" s="27"/>
      <c r="Z21" s="27">
        <f>SUM(Z7:Z20)</f>
        <v>0</v>
      </c>
      <c r="AA21" s="27">
        <f>SUM(AA7:AA20)</f>
        <v>0</v>
      </c>
      <c r="AB21" s="27"/>
      <c r="AC21" s="27">
        <f>SUM(AC7:AC20)</f>
        <v>147</v>
      </c>
      <c r="AD21" s="27">
        <f>SUM(AD7:AD20)</f>
        <v>0</v>
      </c>
      <c r="AE21" s="27"/>
      <c r="AF21" s="27">
        <f>SUM(AF7:AF20)</f>
        <v>22251</v>
      </c>
      <c r="AG21" s="21">
        <f>SUM(AG7:AG20)</f>
        <v>0</v>
      </c>
    </row>
    <row r="22" spans="2:34" ht="18.75" x14ac:dyDescent="0.3">
      <c r="B22" s="19"/>
      <c r="C22" s="24">
        <v>4111</v>
      </c>
      <c r="D22" s="24" t="s">
        <v>30</v>
      </c>
      <c r="E22" s="21">
        <v>0</v>
      </c>
      <c r="F22" s="21"/>
      <c r="H22" s="21"/>
      <c r="I22" s="21"/>
      <c r="J22" s="22"/>
      <c r="K22" s="21">
        <v>29</v>
      </c>
      <c r="L22" s="21"/>
      <c r="N22" s="21"/>
      <c r="O22" s="21"/>
      <c r="Q22" s="21"/>
      <c r="R22" s="21"/>
      <c r="S22" s="21"/>
      <c r="T22" s="21"/>
      <c r="U22" s="21"/>
      <c r="V22" s="21"/>
      <c r="W22" s="21">
        <v>3320</v>
      </c>
      <c r="X22" s="21"/>
      <c r="Y22" s="21"/>
      <c r="Z22" s="21"/>
      <c r="AA22" s="21"/>
      <c r="AB22" s="21"/>
      <c r="AC22" s="21"/>
      <c r="AD22" s="21"/>
      <c r="AE22" s="21"/>
      <c r="AF22" s="21">
        <f>SUM(E22,H22,K22,W22)</f>
        <v>3349</v>
      </c>
      <c r="AG22" s="21">
        <f t="shared" ref="AG22:AG31" si="1">SUM(F22,I22)</f>
        <v>0</v>
      </c>
      <c r="AH22" s="23"/>
    </row>
    <row r="23" spans="2:34" ht="18" x14ac:dyDescent="0.25">
      <c r="B23" s="19"/>
      <c r="C23" s="24">
        <v>4112</v>
      </c>
      <c r="D23" s="24" t="s">
        <v>31</v>
      </c>
      <c r="E23" s="21">
        <v>0</v>
      </c>
      <c r="F23" s="21"/>
      <c r="H23" s="21"/>
      <c r="I23" s="21"/>
      <c r="J23" s="22"/>
      <c r="K23" s="21"/>
      <c r="L23" s="21"/>
      <c r="N23" s="21"/>
      <c r="O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f t="shared" ref="AF23:AF31" si="2">SUM(E23,H23)</f>
        <v>0</v>
      </c>
      <c r="AG23" s="21">
        <f t="shared" si="1"/>
        <v>0</v>
      </c>
    </row>
    <row r="24" spans="2:34" ht="18" x14ac:dyDescent="0.25">
      <c r="B24" s="19"/>
      <c r="C24" s="24">
        <v>4112</v>
      </c>
      <c r="D24" s="24" t="s">
        <v>32</v>
      </c>
      <c r="E24" s="21">
        <v>674</v>
      </c>
      <c r="F24" s="21"/>
      <c r="H24" s="21"/>
      <c r="I24" s="21"/>
      <c r="J24" s="22"/>
      <c r="K24" s="21"/>
      <c r="L24" s="21"/>
      <c r="N24" s="21"/>
      <c r="O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f>SUM(E24,H24)</f>
        <v>674</v>
      </c>
      <c r="AG24" s="21">
        <f t="shared" si="1"/>
        <v>0</v>
      </c>
    </row>
    <row r="25" spans="2:34" ht="18" x14ac:dyDescent="0.25">
      <c r="B25" s="19"/>
      <c r="C25" s="24">
        <v>4113</v>
      </c>
      <c r="D25" s="24" t="s">
        <v>33</v>
      </c>
      <c r="E25" s="21">
        <v>0</v>
      </c>
      <c r="F25" s="21"/>
      <c r="H25" s="21"/>
      <c r="I25" s="21"/>
      <c r="J25" s="22"/>
      <c r="K25" s="21"/>
      <c r="L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f t="shared" si="2"/>
        <v>0</v>
      </c>
      <c r="AG25" s="21">
        <f t="shared" si="1"/>
        <v>0</v>
      </c>
    </row>
    <row r="26" spans="2:34" ht="18.75" x14ac:dyDescent="0.3">
      <c r="B26" s="19"/>
      <c r="C26" s="24">
        <v>4116</v>
      </c>
      <c r="D26" s="24" t="s">
        <v>34</v>
      </c>
      <c r="E26" s="21">
        <v>392</v>
      </c>
      <c r="F26" s="21"/>
      <c r="H26" s="21">
        <v>1257</v>
      </c>
      <c r="I26" s="21"/>
      <c r="J26" s="22"/>
      <c r="K26" s="21"/>
      <c r="L26" s="21"/>
      <c r="N26" s="21">
        <v>90</v>
      </c>
      <c r="O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63</v>
      </c>
      <c r="AA26" s="21"/>
      <c r="AB26" s="21"/>
      <c r="AC26" s="21">
        <v>132</v>
      </c>
      <c r="AD26" s="21"/>
      <c r="AE26" s="21"/>
      <c r="AF26" s="21">
        <f>SUM(E26,H26,N26,Z26,AC26)</f>
        <v>1934</v>
      </c>
      <c r="AG26" s="21">
        <f t="shared" si="1"/>
        <v>0</v>
      </c>
      <c r="AH26" s="23" t="s">
        <v>140</v>
      </c>
    </row>
    <row r="27" spans="2:34" ht="18.75" x14ac:dyDescent="0.3">
      <c r="B27" s="19"/>
      <c r="C27" s="24">
        <v>4121</v>
      </c>
      <c r="D27" s="24" t="s">
        <v>35</v>
      </c>
      <c r="E27" s="21">
        <v>0</v>
      </c>
      <c r="F27" s="21"/>
      <c r="H27" s="21"/>
      <c r="I27" s="21"/>
      <c r="J27" s="22"/>
      <c r="K27" s="21"/>
      <c r="L27" s="21"/>
      <c r="N27" s="21"/>
      <c r="O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136</v>
      </c>
      <c r="AA27" s="21"/>
      <c r="AB27" s="21"/>
      <c r="AC27" s="21">
        <v>50</v>
      </c>
      <c r="AD27" s="21"/>
      <c r="AE27" s="21"/>
      <c r="AF27" s="21">
        <f>SUM(Z27,AC27)</f>
        <v>186</v>
      </c>
      <c r="AG27" s="21">
        <f t="shared" si="1"/>
        <v>0</v>
      </c>
      <c r="AH27" s="23" t="s">
        <v>134</v>
      </c>
    </row>
    <row r="28" spans="2:34" ht="18.75" x14ac:dyDescent="0.3">
      <c r="B28" s="19"/>
      <c r="C28" s="24">
        <v>4122</v>
      </c>
      <c r="D28" s="24" t="s">
        <v>36</v>
      </c>
      <c r="E28" s="21">
        <v>0</v>
      </c>
      <c r="F28" s="21"/>
      <c r="H28" s="21">
        <v>90</v>
      </c>
      <c r="I28" s="21"/>
      <c r="J28" s="22"/>
      <c r="K28" s="21"/>
      <c r="L28" s="21"/>
      <c r="N28" s="21"/>
      <c r="O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14</v>
      </c>
      <c r="AA28" s="21"/>
      <c r="AB28" s="21"/>
      <c r="AC28" s="21">
        <v>90</v>
      </c>
      <c r="AD28" s="21"/>
      <c r="AE28" s="21"/>
      <c r="AF28" s="21">
        <f>SUM(E28,H28,Z28,AC28)</f>
        <v>194</v>
      </c>
      <c r="AG28" s="21">
        <f t="shared" si="1"/>
        <v>0</v>
      </c>
      <c r="AH28" s="23" t="s">
        <v>133</v>
      </c>
    </row>
    <row r="29" spans="2:34" ht="18" x14ac:dyDescent="0.25">
      <c r="B29" s="19"/>
      <c r="C29" s="24">
        <v>4134</v>
      </c>
      <c r="D29" s="24" t="s">
        <v>37</v>
      </c>
      <c r="E29" s="21">
        <v>0</v>
      </c>
      <c r="F29" s="21"/>
      <c r="H29" s="21"/>
      <c r="I29" s="21"/>
      <c r="J29" s="22"/>
      <c r="K29" s="21"/>
      <c r="L29" s="21"/>
      <c r="N29" s="21"/>
      <c r="O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f t="shared" si="2"/>
        <v>0</v>
      </c>
      <c r="AG29" s="21">
        <f t="shared" si="1"/>
        <v>0</v>
      </c>
    </row>
    <row r="30" spans="2:34" ht="18.75" x14ac:dyDescent="0.3">
      <c r="B30" s="19"/>
      <c r="C30" s="24">
        <v>4216</v>
      </c>
      <c r="D30" s="24" t="s">
        <v>38</v>
      </c>
      <c r="E30" s="21">
        <v>0</v>
      </c>
      <c r="F30" s="21"/>
      <c r="H30" s="21"/>
      <c r="I30" s="21"/>
      <c r="J30" s="22"/>
      <c r="K30" s="21"/>
      <c r="L30" s="21"/>
      <c r="N30" s="21"/>
      <c r="O30" s="21"/>
      <c r="Q30" s="21"/>
      <c r="R30" s="21"/>
      <c r="S30" s="21"/>
      <c r="T30" s="21"/>
      <c r="U30" s="21"/>
      <c r="V30" s="21"/>
      <c r="W30" s="21"/>
      <c r="X30" s="21"/>
      <c r="Y30" s="21"/>
      <c r="Z30" s="21">
        <v>1597</v>
      </c>
      <c r="AA30" s="21"/>
      <c r="AB30" s="21"/>
      <c r="AC30" s="21"/>
      <c r="AD30" s="21"/>
      <c r="AE30" s="21"/>
      <c r="AF30" s="21">
        <f>SUM(E30,H30,Z30)</f>
        <v>1597</v>
      </c>
      <c r="AG30" s="21">
        <v>0</v>
      </c>
      <c r="AH30" s="23"/>
    </row>
    <row r="31" spans="2:34" ht="18" x14ac:dyDescent="0.25">
      <c r="B31" s="19"/>
      <c r="C31" s="24">
        <v>4222</v>
      </c>
      <c r="D31" s="24" t="s">
        <v>39</v>
      </c>
      <c r="E31" s="21">
        <v>0</v>
      </c>
      <c r="F31" s="21"/>
      <c r="H31" s="21"/>
      <c r="I31" s="21"/>
      <c r="J31" s="22"/>
      <c r="K31" s="21"/>
      <c r="L31" s="21"/>
      <c r="N31" s="21"/>
      <c r="O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>
        <f t="shared" si="2"/>
        <v>0</v>
      </c>
      <c r="AG31" s="21">
        <f t="shared" si="1"/>
        <v>0</v>
      </c>
    </row>
    <row r="32" spans="2:34" ht="18.75" thickBot="1" x14ac:dyDescent="0.3">
      <c r="B32" s="19"/>
      <c r="C32" s="24"/>
      <c r="D32" s="28" t="s">
        <v>40</v>
      </c>
      <c r="E32" s="27">
        <f>E22+E24+E26+E28+E29+E31</f>
        <v>1066</v>
      </c>
      <c r="F32" s="29"/>
      <c r="H32" s="27">
        <f>SUM(H22:H31)</f>
        <v>1347</v>
      </c>
      <c r="I32" s="27"/>
      <c r="J32" s="30"/>
      <c r="K32" s="27">
        <f>SUM(K22:K31)</f>
        <v>29</v>
      </c>
      <c r="L32" s="27">
        <f>SUM(L22:L31)</f>
        <v>0</v>
      </c>
      <c r="N32" s="27">
        <f>SUM(N22:N31)</f>
        <v>90</v>
      </c>
      <c r="O32" s="27">
        <f>SUM(O22:O31)</f>
        <v>0</v>
      </c>
      <c r="Q32" s="27">
        <f>SUM(Q22:Q31)</f>
        <v>0</v>
      </c>
      <c r="R32" s="27">
        <f>SUM(R22:R31)</f>
        <v>0</v>
      </c>
      <c r="S32" s="27"/>
      <c r="T32" s="27">
        <f>SUM(T22:T31)</f>
        <v>0</v>
      </c>
      <c r="U32" s="27">
        <f>SUM(U22:U31)</f>
        <v>0</v>
      </c>
      <c r="V32" s="27"/>
      <c r="W32" s="27">
        <f>SUM(W22:W31)</f>
        <v>3320</v>
      </c>
      <c r="X32" s="27">
        <f>SUM(X22:X31)</f>
        <v>0</v>
      </c>
      <c r="Y32" s="27"/>
      <c r="Z32" s="27">
        <f>SUM(Z22:Z31)</f>
        <v>1810</v>
      </c>
      <c r="AA32" s="27">
        <f>SUM(AA22:AA31)</f>
        <v>0</v>
      </c>
      <c r="AB32" s="27"/>
      <c r="AC32" s="27">
        <f>SUM(AC22:AC31)</f>
        <v>272</v>
      </c>
      <c r="AD32" s="27">
        <f>SUM(AD22:AD31)</f>
        <v>0</v>
      </c>
      <c r="AE32" s="27"/>
      <c r="AF32" s="27">
        <f>SUM(AF22:AF31)</f>
        <v>7934</v>
      </c>
      <c r="AG32" s="27">
        <f>SUM(AG22:AG31)</f>
        <v>0</v>
      </c>
    </row>
    <row r="33" spans="2:34" ht="18.75" thickBot="1" x14ac:dyDescent="0.3">
      <c r="B33" s="31"/>
      <c r="C33" s="32"/>
      <c r="D33" s="33"/>
      <c r="E33" s="34"/>
      <c r="F33" s="34"/>
      <c r="H33" s="34"/>
      <c r="I33" s="34"/>
      <c r="J33" s="34"/>
      <c r="K33" s="34"/>
      <c r="L33" s="34"/>
      <c r="N33" s="34"/>
      <c r="O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2:34" ht="18" x14ac:dyDescent="0.25">
      <c r="B34" s="19"/>
      <c r="C34" s="24"/>
      <c r="D34" s="28" t="s">
        <v>41</v>
      </c>
      <c r="E34" s="35"/>
      <c r="F34" s="36"/>
      <c r="H34" s="35"/>
      <c r="I34" s="36"/>
      <c r="J34" s="30"/>
      <c r="K34" s="35"/>
      <c r="L34" s="36"/>
      <c r="N34" s="35"/>
      <c r="O34" s="36"/>
      <c r="Q34" s="35"/>
      <c r="R34" s="36"/>
      <c r="S34" s="37"/>
      <c r="T34" s="35"/>
      <c r="U34" s="36"/>
      <c r="V34" s="37"/>
      <c r="W34" s="35"/>
      <c r="X34" s="36"/>
      <c r="Y34" s="37"/>
      <c r="Z34" s="35"/>
      <c r="AA34" s="36"/>
      <c r="AB34" s="37"/>
      <c r="AC34" s="35"/>
      <c r="AD34" s="36"/>
      <c r="AE34" s="37"/>
      <c r="AF34" s="35"/>
      <c r="AG34" s="36"/>
    </row>
    <row r="35" spans="2:34" ht="18.75" x14ac:dyDescent="0.3">
      <c r="B35" s="19">
        <v>1032</v>
      </c>
      <c r="C35" s="19"/>
      <c r="D35" s="19" t="s">
        <v>42</v>
      </c>
      <c r="E35" s="38">
        <v>400</v>
      </c>
      <c r="F35" s="39">
        <v>800</v>
      </c>
      <c r="H35" s="38"/>
      <c r="I35" s="39"/>
      <c r="J35" s="40"/>
      <c r="K35" s="38"/>
      <c r="L35" s="39">
        <v>-15</v>
      </c>
      <c r="N35" s="38"/>
      <c r="O35" s="39"/>
      <c r="Q35" s="38"/>
      <c r="R35" s="39"/>
      <c r="S35" s="32"/>
      <c r="T35" s="38"/>
      <c r="U35" s="39"/>
      <c r="V35" s="32"/>
      <c r="W35" s="38"/>
      <c r="X35" s="39"/>
      <c r="Y35" s="32"/>
      <c r="Z35" s="38"/>
      <c r="AA35" s="39">
        <v>93</v>
      </c>
      <c r="AB35" s="32"/>
      <c r="AC35" s="38"/>
      <c r="AD35" s="39"/>
      <c r="AE35" s="32"/>
      <c r="AF35" s="38">
        <f>SUM(E35,H35,Z35)</f>
        <v>400</v>
      </c>
      <c r="AG35" s="21">
        <f>SUM(F35,I35,L35,AA35)</f>
        <v>878</v>
      </c>
      <c r="AH35" s="23"/>
    </row>
    <row r="36" spans="2:34" ht="18" x14ac:dyDescent="0.25">
      <c r="B36" s="19">
        <v>2212</v>
      </c>
      <c r="C36" s="19"/>
      <c r="D36" s="19" t="s">
        <v>43</v>
      </c>
      <c r="E36" s="41">
        <v>3</v>
      </c>
      <c r="F36" s="21">
        <v>477</v>
      </c>
      <c r="H36" s="41"/>
      <c r="I36" s="21"/>
      <c r="J36" s="22"/>
      <c r="K36" s="41"/>
      <c r="L36" s="21"/>
      <c r="N36" s="41"/>
      <c r="O36" s="21"/>
      <c r="Q36" s="41"/>
      <c r="R36" s="21"/>
      <c r="S36" s="31"/>
      <c r="T36" s="41"/>
      <c r="U36" s="21"/>
      <c r="V36" s="31"/>
      <c r="W36" s="41"/>
      <c r="X36" s="21"/>
      <c r="Y36" s="31"/>
      <c r="Z36" s="41"/>
      <c r="AA36" s="21"/>
      <c r="AB36" s="31"/>
      <c r="AC36" s="41"/>
      <c r="AD36" s="21"/>
      <c r="AE36" s="31"/>
      <c r="AF36" s="38">
        <f t="shared" ref="AF36:AG82" si="3">SUM(E36,H36)</f>
        <v>3</v>
      </c>
      <c r="AG36" s="21">
        <f t="shared" si="3"/>
        <v>477</v>
      </c>
    </row>
    <row r="37" spans="2:34" ht="18.75" x14ac:dyDescent="0.3">
      <c r="B37" s="19">
        <v>2219</v>
      </c>
      <c r="C37" s="19"/>
      <c r="D37" s="19" t="s">
        <v>44</v>
      </c>
      <c r="E37" s="38"/>
      <c r="F37" s="39">
        <v>200</v>
      </c>
      <c r="H37" s="38"/>
      <c r="I37" s="39"/>
      <c r="J37" s="40"/>
      <c r="K37" s="38"/>
      <c r="L37" s="39"/>
      <c r="N37" s="38"/>
      <c r="O37" s="39"/>
      <c r="Q37" s="38"/>
      <c r="R37" s="39"/>
      <c r="S37" s="32"/>
      <c r="T37" s="38"/>
      <c r="U37" s="39"/>
      <c r="V37" s="32"/>
      <c r="W37" s="38"/>
      <c r="X37" s="39">
        <v>57</v>
      </c>
      <c r="Y37" s="32"/>
      <c r="Z37" s="38"/>
      <c r="AA37" s="39"/>
      <c r="AB37" s="32"/>
      <c r="AC37" s="38"/>
      <c r="AD37" s="39"/>
      <c r="AE37" s="32"/>
      <c r="AF37" s="38">
        <f t="shared" si="3"/>
        <v>0</v>
      </c>
      <c r="AG37" s="21">
        <f>SUM(F37,I37,X37)</f>
        <v>257</v>
      </c>
      <c r="AH37" s="23"/>
    </row>
    <row r="38" spans="2:34" ht="18.75" x14ac:dyDescent="0.3">
      <c r="B38" s="19">
        <v>2221</v>
      </c>
      <c r="C38" s="19"/>
      <c r="D38" s="19" t="s">
        <v>45</v>
      </c>
      <c r="E38" s="38"/>
      <c r="F38" s="39">
        <v>20</v>
      </c>
      <c r="H38" s="38"/>
      <c r="I38" s="39"/>
      <c r="J38" s="40"/>
      <c r="K38" s="38"/>
      <c r="L38" s="39"/>
      <c r="N38" s="38"/>
      <c r="O38" s="39"/>
      <c r="Q38" s="38"/>
      <c r="R38" s="39"/>
      <c r="S38" s="32"/>
      <c r="T38" s="38"/>
      <c r="U38" s="39"/>
      <c r="V38" s="32"/>
      <c r="W38" s="38"/>
      <c r="X38" s="39"/>
      <c r="Y38" s="32"/>
      <c r="Z38" s="38">
        <v>5</v>
      </c>
      <c r="AA38" s="39"/>
      <c r="AB38" s="32"/>
      <c r="AC38" s="38"/>
      <c r="AD38" s="39"/>
      <c r="AE38" s="32"/>
      <c r="AF38" s="38">
        <f>Z38</f>
        <v>5</v>
      </c>
      <c r="AG38" s="21">
        <f t="shared" si="3"/>
        <v>20</v>
      </c>
      <c r="AH38" s="23"/>
    </row>
    <row r="39" spans="2:34" ht="18" x14ac:dyDescent="0.25">
      <c r="B39" s="19">
        <v>2229</v>
      </c>
      <c r="C39" s="19"/>
      <c r="D39" s="19" t="s">
        <v>46</v>
      </c>
      <c r="E39" s="38"/>
      <c r="F39" s="39">
        <v>50</v>
      </c>
      <c r="H39" s="38"/>
      <c r="I39" s="39"/>
      <c r="J39" s="40"/>
      <c r="K39" s="38"/>
      <c r="L39" s="39"/>
      <c r="N39" s="38"/>
      <c r="O39" s="39"/>
      <c r="Q39" s="38"/>
      <c r="R39" s="39"/>
      <c r="S39" s="32"/>
      <c r="T39" s="38"/>
      <c r="U39" s="39"/>
      <c r="V39" s="32"/>
      <c r="W39" s="38"/>
      <c r="X39" s="39"/>
      <c r="Y39" s="32"/>
      <c r="Z39" s="38"/>
      <c r="AA39" s="39"/>
      <c r="AB39" s="32"/>
      <c r="AC39" s="38"/>
      <c r="AD39" s="39"/>
      <c r="AE39" s="32"/>
      <c r="AF39" s="38">
        <f t="shared" si="3"/>
        <v>0</v>
      </c>
      <c r="AG39" s="21">
        <f t="shared" si="3"/>
        <v>50</v>
      </c>
    </row>
    <row r="40" spans="2:34" ht="18" x14ac:dyDescent="0.25">
      <c r="B40" s="19">
        <v>2292</v>
      </c>
      <c r="C40" s="19"/>
      <c r="D40" s="19" t="s">
        <v>47</v>
      </c>
      <c r="E40" s="38"/>
      <c r="F40" s="39">
        <v>143</v>
      </c>
      <c r="H40" s="38"/>
      <c r="I40" s="39"/>
      <c r="J40" s="40"/>
      <c r="K40" s="38"/>
      <c r="L40" s="39"/>
      <c r="N40" s="38"/>
      <c r="O40" s="39"/>
      <c r="Q40" s="38"/>
      <c r="R40" s="39"/>
      <c r="S40" s="32"/>
      <c r="T40" s="38"/>
      <c r="U40" s="39"/>
      <c r="V40" s="32"/>
      <c r="W40" s="38"/>
      <c r="X40" s="39"/>
      <c r="Y40" s="32"/>
      <c r="Z40" s="38"/>
      <c r="AA40" s="39"/>
      <c r="AB40" s="32"/>
      <c r="AC40" s="38"/>
      <c r="AD40" s="39"/>
      <c r="AE40" s="32"/>
      <c r="AF40" s="38">
        <f t="shared" si="3"/>
        <v>0</v>
      </c>
      <c r="AG40" s="21">
        <f t="shared" si="3"/>
        <v>143</v>
      </c>
    </row>
    <row r="41" spans="2:34" ht="18" x14ac:dyDescent="0.25">
      <c r="B41" s="19">
        <v>2321</v>
      </c>
      <c r="C41" s="19"/>
      <c r="D41" s="19" t="s">
        <v>48</v>
      </c>
      <c r="E41" s="38"/>
      <c r="F41" s="39">
        <v>200</v>
      </c>
      <c r="H41" s="38"/>
      <c r="I41" s="39"/>
      <c r="J41" s="40"/>
      <c r="K41" s="38"/>
      <c r="L41" s="39"/>
      <c r="N41" s="38"/>
      <c r="O41" s="39"/>
      <c r="Q41" s="38"/>
      <c r="R41" s="39"/>
      <c r="S41" s="32"/>
      <c r="T41" s="38"/>
      <c r="U41" s="39"/>
      <c r="V41" s="32"/>
      <c r="W41" s="38"/>
      <c r="X41" s="39"/>
      <c r="Y41" s="32"/>
      <c r="Z41" s="38"/>
      <c r="AA41" s="39"/>
      <c r="AB41" s="32"/>
      <c r="AC41" s="38"/>
      <c r="AD41" s="39"/>
      <c r="AE41" s="32"/>
      <c r="AF41" s="38">
        <f t="shared" si="3"/>
        <v>0</v>
      </c>
      <c r="AG41" s="21">
        <f t="shared" si="3"/>
        <v>200</v>
      </c>
    </row>
    <row r="42" spans="2:34" ht="18" x14ac:dyDescent="0.25">
      <c r="B42" s="19">
        <v>2333</v>
      </c>
      <c r="C42" s="19"/>
      <c r="D42" s="19" t="s">
        <v>49</v>
      </c>
      <c r="E42" s="38"/>
      <c r="F42" s="39">
        <v>50</v>
      </c>
      <c r="H42" s="38"/>
      <c r="I42" s="39"/>
      <c r="J42" s="40"/>
      <c r="K42" s="38"/>
      <c r="L42" s="39"/>
      <c r="N42" s="38"/>
      <c r="O42" s="39"/>
      <c r="Q42" s="38"/>
      <c r="R42" s="39"/>
      <c r="S42" s="32"/>
      <c r="T42" s="38"/>
      <c r="U42" s="39"/>
      <c r="V42" s="32"/>
      <c r="W42" s="38"/>
      <c r="X42" s="39"/>
      <c r="Y42" s="32"/>
      <c r="Z42" s="38"/>
      <c r="AA42" s="39"/>
      <c r="AB42" s="32"/>
      <c r="AC42" s="38"/>
      <c r="AD42" s="39"/>
      <c r="AE42" s="32"/>
      <c r="AF42" s="38">
        <f t="shared" si="3"/>
        <v>0</v>
      </c>
      <c r="AG42" s="21">
        <f t="shared" si="3"/>
        <v>50</v>
      </c>
    </row>
    <row r="43" spans="2:34" ht="18" x14ac:dyDescent="0.25">
      <c r="B43" s="19">
        <v>3111</v>
      </c>
      <c r="C43" s="19"/>
      <c r="D43" s="19" t="s">
        <v>50</v>
      </c>
      <c r="E43" s="41">
        <v>1</v>
      </c>
      <c r="F43" s="42">
        <v>892</v>
      </c>
      <c r="H43" s="41"/>
      <c r="I43" s="42"/>
      <c r="J43" s="43"/>
      <c r="K43" s="41"/>
      <c r="L43" s="42"/>
      <c r="N43" s="41"/>
      <c r="O43" s="42"/>
      <c r="Q43" s="41"/>
      <c r="R43" s="42"/>
      <c r="S43" s="44"/>
      <c r="T43" s="41"/>
      <c r="U43" s="42"/>
      <c r="V43" s="44"/>
      <c r="W43" s="41"/>
      <c r="X43" s="42"/>
      <c r="Y43" s="44"/>
      <c r="Z43" s="41"/>
      <c r="AA43" s="42"/>
      <c r="AB43" s="44"/>
      <c r="AC43" s="41"/>
      <c r="AD43" s="42"/>
      <c r="AE43" s="44"/>
      <c r="AF43" s="38">
        <f t="shared" si="3"/>
        <v>1</v>
      </c>
      <c r="AG43" s="21">
        <f t="shared" si="3"/>
        <v>892</v>
      </c>
    </row>
    <row r="44" spans="2:34" ht="18.75" x14ac:dyDescent="0.3">
      <c r="B44" s="19">
        <v>3113</v>
      </c>
      <c r="C44" s="19"/>
      <c r="D44" s="19" t="s">
        <v>51</v>
      </c>
      <c r="E44" s="41">
        <v>1</v>
      </c>
      <c r="F44" s="39">
        <v>2840</v>
      </c>
      <c r="H44" s="41"/>
      <c r="I44" s="39">
        <v>1257</v>
      </c>
      <c r="J44" s="40"/>
      <c r="K44" s="41"/>
      <c r="L44" s="39"/>
      <c r="N44" s="41"/>
      <c r="O44" s="39"/>
      <c r="Q44" s="41"/>
      <c r="R44" s="39"/>
      <c r="S44" s="32"/>
      <c r="T44" s="41"/>
      <c r="U44" s="39"/>
      <c r="V44" s="32"/>
      <c r="W44" s="41"/>
      <c r="X44" s="39">
        <v>5671</v>
      </c>
      <c r="Y44" s="32"/>
      <c r="Z44" s="41">
        <v>250</v>
      </c>
      <c r="AA44" s="45">
        <v>700</v>
      </c>
      <c r="AB44" s="103"/>
      <c r="AC44" s="41"/>
      <c r="AD44" s="45">
        <v>150</v>
      </c>
      <c r="AE44" s="32"/>
      <c r="AF44" s="38">
        <f>SUM(E44,H44,Z44)</f>
        <v>251</v>
      </c>
      <c r="AG44" s="21">
        <f>SUM(F44,I44,X44,AA44,AD44)</f>
        <v>10618</v>
      </c>
      <c r="AH44" s="23" t="s">
        <v>135</v>
      </c>
    </row>
    <row r="45" spans="2:34" ht="18" x14ac:dyDescent="0.25">
      <c r="B45" s="24">
        <v>3314</v>
      </c>
      <c r="C45" s="24"/>
      <c r="D45" s="24" t="s">
        <v>52</v>
      </c>
      <c r="E45" s="41">
        <v>1</v>
      </c>
      <c r="F45" s="39">
        <v>100</v>
      </c>
      <c r="H45" s="41"/>
      <c r="I45" s="39"/>
      <c r="J45" s="40"/>
      <c r="K45" s="41"/>
      <c r="L45" s="39"/>
      <c r="N45" s="41"/>
      <c r="O45" s="39"/>
      <c r="Q45" s="41"/>
      <c r="R45" s="39"/>
      <c r="S45" s="32"/>
      <c r="T45" s="41"/>
      <c r="U45" s="39"/>
      <c r="V45" s="32"/>
      <c r="W45" s="41"/>
      <c r="X45" s="39"/>
      <c r="Y45" s="32"/>
      <c r="Z45" s="41"/>
      <c r="AA45" s="39"/>
      <c r="AB45" s="32"/>
      <c r="AC45" s="41"/>
      <c r="AD45" s="39"/>
      <c r="AE45" s="32"/>
      <c r="AF45" s="38">
        <f t="shared" si="3"/>
        <v>1</v>
      </c>
      <c r="AG45" s="21">
        <f t="shared" si="3"/>
        <v>100</v>
      </c>
    </row>
    <row r="46" spans="2:34" ht="18" x14ac:dyDescent="0.25">
      <c r="B46" s="19">
        <v>3319</v>
      </c>
      <c r="C46" s="19"/>
      <c r="D46" s="19" t="s">
        <v>53</v>
      </c>
      <c r="E46" s="41"/>
      <c r="F46" s="21">
        <v>200</v>
      </c>
      <c r="H46" s="41"/>
      <c r="I46" s="21"/>
      <c r="J46" s="22"/>
      <c r="K46" s="41"/>
      <c r="L46" s="21"/>
      <c r="N46" s="41"/>
      <c r="O46" s="21"/>
      <c r="Q46" s="41"/>
      <c r="R46" s="21"/>
      <c r="S46" s="31"/>
      <c r="T46" s="41"/>
      <c r="U46" s="21"/>
      <c r="V46" s="31"/>
      <c r="W46" s="41"/>
      <c r="X46" s="21"/>
      <c r="Y46" s="31"/>
      <c r="Z46" s="41"/>
      <c r="AA46" s="21"/>
      <c r="AB46" s="31"/>
      <c r="AC46" s="41"/>
      <c r="AD46" s="21"/>
      <c r="AE46" s="31"/>
      <c r="AF46" s="38">
        <f t="shared" si="3"/>
        <v>0</v>
      </c>
      <c r="AG46" s="21">
        <f t="shared" si="3"/>
        <v>200</v>
      </c>
    </row>
    <row r="47" spans="2:34" ht="18" x14ac:dyDescent="0.25">
      <c r="B47" s="19">
        <v>3326</v>
      </c>
      <c r="C47" s="19"/>
      <c r="D47" s="19" t="s">
        <v>54</v>
      </c>
      <c r="E47" s="41"/>
      <c r="F47" s="21">
        <v>10</v>
      </c>
      <c r="H47" s="41"/>
      <c r="I47" s="21"/>
      <c r="J47" s="22"/>
      <c r="K47" s="41"/>
      <c r="L47" s="21"/>
      <c r="N47" s="41"/>
      <c r="O47" s="21"/>
      <c r="Q47" s="41"/>
      <c r="R47" s="21"/>
      <c r="S47" s="31"/>
      <c r="T47" s="41"/>
      <c r="U47" s="21"/>
      <c r="V47" s="31"/>
      <c r="W47" s="41"/>
      <c r="X47" s="21"/>
      <c r="Y47" s="31"/>
      <c r="Z47" s="41"/>
      <c r="AA47" s="21"/>
      <c r="AB47" s="31"/>
      <c r="AC47" s="41"/>
      <c r="AD47" s="21"/>
      <c r="AE47" s="31"/>
      <c r="AF47" s="38">
        <f t="shared" si="3"/>
        <v>0</v>
      </c>
      <c r="AG47" s="21">
        <f t="shared" si="3"/>
        <v>10</v>
      </c>
    </row>
    <row r="48" spans="2:34" ht="18" x14ac:dyDescent="0.25">
      <c r="B48" s="19">
        <v>3341</v>
      </c>
      <c r="C48" s="19"/>
      <c r="D48" s="19" t="s">
        <v>55</v>
      </c>
      <c r="E48" s="41">
        <v>3</v>
      </c>
      <c r="F48" s="21">
        <v>80</v>
      </c>
      <c r="H48" s="41"/>
      <c r="I48" s="21"/>
      <c r="J48" s="22"/>
      <c r="K48" s="41"/>
      <c r="L48" s="21"/>
      <c r="N48" s="41"/>
      <c r="O48" s="21"/>
      <c r="Q48" s="41"/>
      <c r="R48" s="21"/>
      <c r="S48" s="31"/>
      <c r="T48" s="41"/>
      <c r="U48" s="21"/>
      <c r="V48" s="31"/>
      <c r="W48" s="41"/>
      <c r="X48" s="21"/>
      <c r="Y48" s="31"/>
      <c r="Z48" s="41"/>
      <c r="AA48" s="21"/>
      <c r="AB48" s="31"/>
      <c r="AC48" s="41"/>
      <c r="AD48" s="21"/>
      <c r="AE48" s="31"/>
      <c r="AF48" s="38">
        <f t="shared" si="3"/>
        <v>3</v>
      </c>
      <c r="AG48" s="21">
        <f t="shared" si="3"/>
        <v>80</v>
      </c>
    </row>
    <row r="49" spans="2:34" ht="18" x14ac:dyDescent="0.25">
      <c r="B49" s="19">
        <v>3349</v>
      </c>
      <c r="C49" s="19"/>
      <c r="D49" s="19" t="s">
        <v>56</v>
      </c>
      <c r="E49" s="41"/>
      <c r="F49" s="21">
        <v>40</v>
      </c>
      <c r="H49" s="41"/>
      <c r="I49" s="21"/>
      <c r="J49" s="22"/>
      <c r="K49" s="41"/>
      <c r="L49" s="21"/>
      <c r="N49" s="41"/>
      <c r="O49" s="21"/>
      <c r="Q49" s="41"/>
      <c r="R49" s="21"/>
      <c r="S49" s="31"/>
      <c r="T49" s="41"/>
      <c r="U49" s="21"/>
      <c r="V49" s="31"/>
      <c r="W49" s="41"/>
      <c r="X49" s="21"/>
      <c r="Y49" s="31"/>
      <c r="Z49" s="41"/>
      <c r="AA49" s="21"/>
      <c r="AB49" s="31"/>
      <c r="AC49" s="41"/>
      <c r="AD49" s="21"/>
      <c r="AE49" s="31"/>
      <c r="AF49" s="38">
        <f t="shared" si="3"/>
        <v>0</v>
      </c>
      <c r="AG49" s="21">
        <f t="shared" si="3"/>
        <v>40</v>
      </c>
    </row>
    <row r="50" spans="2:34" ht="18.75" x14ac:dyDescent="0.3">
      <c r="B50" s="19">
        <v>3392</v>
      </c>
      <c r="C50" s="19"/>
      <c r="D50" s="19" t="s">
        <v>57</v>
      </c>
      <c r="E50" s="41">
        <v>300</v>
      </c>
      <c r="F50" s="39">
        <v>1400</v>
      </c>
      <c r="H50" s="41"/>
      <c r="I50" s="39"/>
      <c r="J50" s="40"/>
      <c r="K50" s="41"/>
      <c r="L50" s="39"/>
      <c r="N50" s="41"/>
      <c r="O50" s="39">
        <v>80</v>
      </c>
      <c r="Q50" s="41"/>
      <c r="R50" s="39"/>
      <c r="S50" s="32"/>
      <c r="T50" s="41"/>
      <c r="U50" s="39"/>
      <c r="V50" s="32"/>
      <c r="W50" s="41">
        <v>50</v>
      </c>
      <c r="X50" s="39"/>
      <c r="Y50" s="32"/>
      <c r="Z50" s="41"/>
      <c r="AA50" s="39"/>
      <c r="AB50" s="32"/>
      <c r="AC50" s="41"/>
      <c r="AD50" s="39"/>
      <c r="AE50" s="32"/>
      <c r="AF50" s="38">
        <f>SUM(E50,H50,W50)</f>
        <v>350</v>
      </c>
      <c r="AG50" s="21">
        <f>SUM(F50,I50,O50)</f>
        <v>1480</v>
      </c>
      <c r="AH50" s="23"/>
    </row>
    <row r="51" spans="2:34" ht="18" x14ac:dyDescent="0.25">
      <c r="B51" s="19">
        <v>3399</v>
      </c>
      <c r="C51" s="19"/>
      <c r="D51" s="19" t="s">
        <v>58</v>
      </c>
      <c r="E51" s="41"/>
      <c r="F51" s="39">
        <v>100</v>
      </c>
      <c r="H51" s="41"/>
      <c r="I51" s="39"/>
      <c r="J51" s="40"/>
      <c r="K51" s="41"/>
      <c r="L51" s="39"/>
      <c r="N51" s="41"/>
      <c r="O51" s="39"/>
      <c r="Q51" s="41"/>
      <c r="R51" s="39"/>
      <c r="S51" s="32"/>
      <c r="T51" s="41"/>
      <c r="U51" s="39"/>
      <c r="V51" s="32"/>
      <c r="W51" s="41"/>
      <c r="X51" s="39"/>
      <c r="Y51" s="32"/>
      <c r="Z51" s="41"/>
      <c r="AA51" s="39"/>
      <c r="AB51" s="32"/>
      <c r="AC51" s="41"/>
      <c r="AD51" s="39"/>
      <c r="AE51" s="32"/>
      <c r="AF51" s="38">
        <f t="shared" si="3"/>
        <v>0</v>
      </c>
      <c r="AG51" s="21">
        <f t="shared" si="3"/>
        <v>100</v>
      </c>
    </row>
    <row r="52" spans="2:34" ht="18" x14ac:dyDescent="0.25">
      <c r="B52" s="19">
        <v>3412</v>
      </c>
      <c r="C52" s="19"/>
      <c r="D52" s="19" t="s">
        <v>59</v>
      </c>
      <c r="E52" s="41"/>
      <c r="F52" s="39">
        <v>200</v>
      </c>
      <c r="H52" s="41"/>
      <c r="I52" s="39"/>
      <c r="J52" s="40"/>
      <c r="K52" s="41"/>
      <c r="L52" s="39"/>
      <c r="N52" s="41"/>
      <c r="O52" s="39"/>
      <c r="Q52" s="41"/>
      <c r="R52" s="39"/>
      <c r="S52" s="32"/>
      <c r="T52" s="41"/>
      <c r="U52" s="39"/>
      <c r="V52" s="32"/>
      <c r="W52" s="41"/>
      <c r="X52" s="39"/>
      <c r="Y52" s="32"/>
      <c r="Z52" s="41"/>
      <c r="AA52" s="39"/>
      <c r="AB52" s="32"/>
      <c r="AC52" s="41"/>
      <c r="AD52" s="39"/>
      <c r="AE52" s="32"/>
      <c r="AF52" s="38">
        <f t="shared" si="3"/>
        <v>0</v>
      </c>
      <c r="AG52" s="21">
        <f t="shared" si="3"/>
        <v>200</v>
      </c>
    </row>
    <row r="53" spans="2:34" ht="18.75" x14ac:dyDescent="0.3">
      <c r="B53" s="19">
        <v>3419</v>
      </c>
      <c r="C53" s="19"/>
      <c r="D53" s="19" t="s">
        <v>60</v>
      </c>
      <c r="E53" s="41"/>
      <c r="F53" s="39">
        <v>300</v>
      </c>
      <c r="H53" s="41">
        <v>5</v>
      </c>
      <c r="I53" s="39">
        <v>5</v>
      </c>
      <c r="J53" s="40"/>
      <c r="K53" s="41"/>
      <c r="L53" s="39"/>
      <c r="N53" s="41"/>
      <c r="O53" s="39"/>
      <c r="Q53" s="41"/>
      <c r="R53" s="39"/>
      <c r="S53" s="32"/>
      <c r="T53" s="41"/>
      <c r="U53" s="39"/>
      <c r="V53" s="32"/>
      <c r="W53" s="41">
        <v>5</v>
      </c>
      <c r="X53" s="39">
        <v>5</v>
      </c>
      <c r="Y53" s="32"/>
      <c r="Z53" s="41"/>
      <c r="AA53" s="39"/>
      <c r="AB53" s="32"/>
      <c r="AC53" s="41"/>
      <c r="AD53" s="39"/>
      <c r="AE53" s="32"/>
      <c r="AF53" s="38">
        <f>SUM(E53,H53,W53)</f>
        <v>10</v>
      </c>
      <c r="AG53" s="21">
        <f>SUM(F53,I53,X53)</f>
        <v>310</v>
      </c>
      <c r="AH53" s="23"/>
    </row>
    <row r="54" spans="2:34" ht="18.75" x14ac:dyDescent="0.3">
      <c r="B54" s="19">
        <v>3511</v>
      </c>
      <c r="C54" s="19"/>
      <c r="D54" s="19" t="s">
        <v>61</v>
      </c>
      <c r="E54" s="41">
        <v>220</v>
      </c>
      <c r="F54" s="39">
        <v>400</v>
      </c>
      <c r="H54" s="41"/>
      <c r="I54" s="39"/>
      <c r="J54" s="40"/>
      <c r="K54" s="41"/>
      <c r="L54" s="39"/>
      <c r="N54" s="41"/>
      <c r="O54" s="39"/>
      <c r="Q54" s="41"/>
      <c r="R54" s="39"/>
      <c r="S54" s="32"/>
      <c r="T54" s="41"/>
      <c r="U54" s="39"/>
      <c r="V54" s="32"/>
      <c r="W54" s="41"/>
      <c r="X54" s="39"/>
      <c r="Y54" s="32"/>
      <c r="Z54" s="41"/>
      <c r="AA54" s="39">
        <v>80</v>
      </c>
      <c r="AB54" s="32"/>
      <c r="AC54" s="41"/>
      <c r="AD54" s="39"/>
      <c r="AE54" s="32"/>
      <c r="AF54" s="38">
        <f t="shared" si="3"/>
        <v>220</v>
      </c>
      <c r="AG54" s="21">
        <f>SUM(F54,I54,AA54)</f>
        <v>480</v>
      </c>
      <c r="AH54" s="23"/>
    </row>
    <row r="55" spans="2:34" ht="18" x14ac:dyDescent="0.25">
      <c r="B55" s="19">
        <v>3612</v>
      </c>
      <c r="C55" s="19"/>
      <c r="D55" s="24" t="s">
        <v>62</v>
      </c>
      <c r="E55" s="38">
        <v>460</v>
      </c>
      <c r="F55" s="39">
        <v>800</v>
      </c>
      <c r="H55" s="38"/>
      <c r="I55" s="39">
        <v>8</v>
      </c>
      <c r="J55" s="40"/>
      <c r="K55" s="38"/>
      <c r="L55" s="39">
        <v>15</v>
      </c>
      <c r="N55" s="38">
        <v>-5</v>
      </c>
      <c r="O55" s="39"/>
      <c r="Q55" s="38"/>
      <c r="R55" s="39"/>
      <c r="S55" s="32"/>
      <c r="T55" s="38"/>
      <c r="U55" s="39"/>
      <c r="V55" s="32"/>
      <c r="W55" s="38"/>
      <c r="X55" s="39"/>
      <c r="Y55" s="32"/>
      <c r="Z55" s="38"/>
      <c r="AA55" s="39"/>
      <c r="AB55" s="32"/>
      <c r="AC55" s="38"/>
      <c r="AD55" s="39"/>
      <c r="AE55" s="32"/>
      <c r="AF55" s="38">
        <f>SUM(E55,H55,N55)</f>
        <v>455</v>
      </c>
      <c r="AG55" s="21">
        <f>SUM(F55,I55,L55)</f>
        <v>823</v>
      </c>
    </row>
    <row r="56" spans="2:34" ht="18.75" x14ac:dyDescent="0.3">
      <c r="B56" s="19">
        <v>3613</v>
      </c>
      <c r="C56" s="19"/>
      <c r="D56" s="24" t="s">
        <v>63</v>
      </c>
      <c r="E56" s="41">
        <v>210</v>
      </c>
      <c r="F56" s="39">
        <v>800</v>
      </c>
      <c r="H56" s="41"/>
      <c r="I56" s="39"/>
      <c r="J56" s="40"/>
      <c r="K56" s="41"/>
      <c r="L56" s="39"/>
      <c r="N56" s="41"/>
      <c r="O56" s="39"/>
      <c r="Q56" s="41"/>
      <c r="R56" s="39"/>
      <c r="S56" s="32"/>
      <c r="T56" s="41"/>
      <c r="U56" s="39"/>
      <c r="V56" s="32"/>
      <c r="W56" s="41"/>
      <c r="X56" s="39"/>
      <c r="Y56" s="32"/>
      <c r="Z56" s="41"/>
      <c r="AA56" s="39">
        <v>14</v>
      </c>
      <c r="AB56" s="32"/>
      <c r="AC56" s="41"/>
      <c r="AD56" s="39"/>
      <c r="AE56" s="32"/>
      <c r="AF56" s="38">
        <f t="shared" si="3"/>
        <v>210</v>
      </c>
      <c r="AG56" s="21">
        <f>SUM(F56,I56,AA56)</f>
        <v>814</v>
      </c>
      <c r="AH56" s="23"/>
    </row>
    <row r="57" spans="2:34" ht="18" x14ac:dyDescent="0.25">
      <c r="B57" s="46">
        <v>3631</v>
      </c>
      <c r="C57" s="46"/>
      <c r="D57" s="19" t="s">
        <v>64</v>
      </c>
      <c r="E57" s="41"/>
      <c r="F57" s="47">
        <v>350</v>
      </c>
      <c r="H57" s="41"/>
      <c r="I57" s="47"/>
      <c r="J57" s="48"/>
      <c r="K57" s="41"/>
      <c r="L57" s="47"/>
      <c r="N57" s="41"/>
      <c r="O57" s="47"/>
      <c r="Q57" s="41"/>
      <c r="R57" s="47"/>
      <c r="S57" s="49"/>
      <c r="T57" s="41"/>
      <c r="U57" s="47"/>
      <c r="V57" s="49"/>
      <c r="W57" s="41"/>
      <c r="X57" s="47"/>
      <c r="Y57" s="49"/>
      <c r="Z57" s="41"/>
      <c r="AA57" s="47"/>
      <c r="AB57" s="49"/>
      <c r="AC57" s="41"/>
      <c r="AD57" s="47"/>
      <c r="AE57" s="49"/>
      <c r="AF57" s="38">
        <f t="shared" si="3"/>
        <v>0</v>
      </c>
      <c r="AG57" s="21">
        <f t="shared" si="3"/>
        <v>350</v>
      </c>
    </row>
    <row r="58" spans="2:34" ht="18.75" x14ac:dyDescent="0.3">
      <c r="B58" s="19">
        <v>3632</v>
      </c>
      <c r="C58" s="19"/>
      <c r="D58" s="19" t="s">
        <v>65</v>
      </c>
      <c r="E58" s="41">
        <v>100</v>
      </c>
      <c r="F58" s="39">
        <v>150</v>
      </c>
      <c r="H58" s="41"/>
      <c r="I58" s="39"/>
      <c r="J58" s="40"/>
      <c r="K58" s="41"/>
      <c r="L58" s="39"/>
      <c r="N58" s="41"/>
      <c r="O58" s="39"/>
      <c r="Q58" s="41"/>
      <c r="R58" s="39"/>
      <c r="S58" s="32"/>
      <c r="T58" s="41"/>
      <c r="U58" s="39"/>
      <c r="V58" s="32"/>
      <c r="W58" s="41"/>
      <c r="X58" s="39"/>
      <c r="Y58" s="32"/>
      <c r="Z58" s="41"/>
      <c r="AA58" s="39"/>
      <c r="AB58" s="32"/>
      <c r="AC58" s="41"/>
      <c r="AD58" s="39">
        <v>73</v>
      </c>
      <c r="AE58" s="32"/>
      <c r="AF58" s="38">
        <f t="shared" si="3"/>
        <v>100</v>
      </c>
      <c r="AG58" s="21">
        <f>SUM(F58,I58,AD58)</f>
        <v>223</v>
      </c>
      <c r="AH58" s="23" t="s">
        <v>137</v>
      </c>
    </row>
    <row r="59" spans="2:34" ht="18" x14ac:dyDescent="0.25">
      <c r="B59" s="19">
        <v>3635</v>
      </c>
      <c r="C59" s="19"/>
      <c r="D59" s="24" t="s">
        <v>66</v>
      </c>
      <c r="E59" s="41"/>
      <c r="F59" s="39">
        <v>90</v>
      </c>
      <c r="H59" s="41"/>
      <c r="I59" s="39"/>
      <c r="J59" s="40"/>
      <c r="K59" s="41"/>
      <c r="L59" s="39">
        <v>-20</v>
      </c>
      <c r="N59" s="41"/>
      <c r="O59" s="39"/>
      <c r="Q59" s="41"/>
      <c r="R59" s="39"/>
      <c r="S59" s="32"/>
      <c r="T59" s="41"/>
      <c r="U59" s="39"/>
      <c r="V59" s="32"/>
      <c r="W59" s="41"/>
      <c r="X59" s="39"/>
      <c r="Y59" s="32"/>
      <c r="Z59" s="41"/>
      <c r="AA59" s="39"/>
      <c r="AB59" s="32"/>
      <c r="AC59" s="41"/>
      <c r="AD59" s="39"/>
      <c r="AE59" s="32"/>
      <c r="AF59" s="38">
        <f t="shared" si="3"/>
        <v>0</v>
      </c>
      <c r="AG59" s="21">
        <f>SUM(F59,I59,L59)</f>
        <v>70</v>
      </c>
    </row>
    <row r="60" spans="2:34" ht="18.75" x14ac:dyDescent="0.3">
      <c r="B60" s="19">
        <v>3636</v>
      </c>
      <c r="C60" s="19"/>
      <c r="D60" s="19" t="s">
        <v>67</v>
      </c>
      <c r="E60" s="41"/>
      <c r="F60" s="39">
        <v>6</v>
      </c>
      <c r="H60" s="41"/>
      <c r="I60" s="39"/>
      <c r="J60" s="40"/>
      <c r="K60" s="41"/>
      <c r="L60" s="39"/>
      <c r="N60" s="41"/>
      <c r="O60" s="39"/>
      <c r="Q60" s="41"/>
      <c r="R60" s="39"/>
      <c r="S60" s="32"/>
      <c r="T60" s="41"/>
      <c r="U60" s="39"/>
      <c r="V60" s="32"/>
      <c r="W60" s="41"/>
      <c r="X60" s="39">
        <v>19</v>
      </c>
      <c r="Y60" s="32"/>
      <c r="Z60" s="41"/>
      <c r="AA60" s="39"/>
      <c r="AB60" s="32"/>
      <c r="AC60" s="41"/>
      <c r="AD60" s="39"/>
      <c r="AE60" s="32"/>
      <c r="AF60" s="38">
        <f t="shared" si="3"/>
        <v>0</v>
      </c>
      <c r="AG60" s="21">
        <f>SUM(F60,I60,X60)</f>
        <v>25</v>
      </c>
      <c r="AH60" s="23"/>
    </row>
    <row r="61" spans="2:34" ht="18.75" x14ac:dyDescent="0.3">
      <c r="B61" s="19">
        <v>3639</v>
      </c>
      <c r="C61" s="19"/>
      <c r="D61" s="50" t="s">
        <v>68</v>
      </c>
      <c r="E61" s="38">
        <v>50</v>
      </c>
      <c r="F61" s="39">
        <v>300</v>
      </c>
      <c r="H61" s="38">
        <v>3</v>
      </c>
      <c r="I61" s="39"/>
      <c r="J61" s="40"/>
      <c r="K61" s="38"/>
      <c r="L61" s="39">
        <v>20</v>
      </c>
      <c r="N61" s="38">
        <v>180</v>
      </c>
      <c r="O61" s="39">
        <v>255</v>
      </c>
      <c r="Q61" s="38"/>
      <c r="R61" s="39"/>
      <c r="S61" s="32"/>
      <c r="T61" s="38">
        <v>11</v>
      </c>
      <c r="U61" s="39">
        <v>275</v>
      </c>
      <c r="V61" s="32"/>
      <c r="W61" s="38"/>
      <c r="X61" s="39">
        <v>33</v>
      </c>
      <c r="Y61" s="32"/>
      <c r="Z61" s="38"/>
      <c r="AA61" s="39">
        <v>41</v>
      </c>
      <c r="AB61" s="32"/>
      <c r="AC61" s="38"/>
      <c r="AD61" s="39">
        <v>150</v>
      </c>
      <c r="AE61" s="32"/>
      <c r="AF61" s="38">
        <f>SUM(E61,H61,N61,T61)</f>
        <v>244</v>
      </c>
      <c r="AG61" s="21">
        <f>SUM(F61,I61,L61,O61,U61,X61,AA61,AD61)</f>
        <v>1074</v>
      </c>
      <c r="AH61" s="23" t="s">
        <v>136</v>
      </c>
    </row>
    <row r="62" spans="2:34" ht="18" x14ac:dyDescent="0.25">
      <c r="B62" s="19">
        <v>3721</v>
      </c>
      <c r="C62" s="19"/>
      <c r="D62" s="19" t="s">
        <v>69</v>
      </c>
      <c r="E62" s="51"/>
      <c r="F62" s="39">
        <v>100</v>
      </c>
      <c r="H62" s="51"/>
      <c r="I62" s="39"/>
      <c r="J62" s="40"/>
      <c r="K62" s="51"/>
      <c r="L62" s="39"/>
      <c r="N62" s="51"/>
      <c r="O62" s="39"/>
      <c r="Q62" s="51"/>
      <c r="R62" s="39"/>
      <c r="S62" s="32"/>
      <c r="T62" s="51"/>
      <c r="U62" s="39"/>
      <c r="V62" s="32"/>
      <c r="W62" s="51"/>
      <c r="X62" s="39"/>
      <c r="Y62" s="32"/>
      <c r="Z62" s="51"/>
      <c r="AA62" s="39"/>
      <c r="AB62" s="32"/>
      <c r="AC62" s="51"/>
      <c r="AD62" s="39"/>
      <c r="AE62" s="32"/>
      <c r="AF62" s="38">
        <f t="shared" si="3"/>
        <v>0</v>
      </c>
      <c r="AG62" s="21">
        <f t="shared" si="3"/>
        <v>100</v>
      </c>
    </row>
    <row r="63" spans="2:34" ht="18.75" x14ac:dyDescent="0.3">
      <c r="B63" s="19">
        <v>3722</v>
      </c>
      <c r="C63" s="19"/>
      <c r="D63" s="19" t="s">
        <v>70</v>
      </c>
      <c r="E63" s="41">
        <v>20</v>
      </c>
      <c r="F63" s="39">
        <v>700</v>
      </c>
      <c r="H63" s="41"/>
      <c r="I63" s="39"/>
      <c r="J63" s="40"/>
      <c r="K63" s="41"/>
      <c r="L63" s="39"/>
      <c r="N63" s="41"/>
      <c r="O63" s="39"/>
      <c r="Q63" s="41"/>
      <c r="R63" s="39"/>
      <c r="S63" s="32"/>
      <c r="T63" s="41"/>
      <c r="U63" s="39"/>
      <c r="V63" s="32"/>
      <c r="W63" s="41">
        <v>10</v>
      </c>
      <c r="X63" s="39"/>
      <c r="Y63" s="32"/>
      <c r="Z63" s="41"/>
      <c r="AA63" s="39"/>
      <c r="AB63" s="32"/>
      <c r="AC63" s="41"/>
      <c r="AD63" s="39">
        <v>35</v>
      </c>
      <c r="AE63" s="32"/>
      <c r="AF63" s="38">
        <f>SUM(E63,H63,W63)</f>
        <v>30</v>
      </c>
      <c r="AG63" s="21">
        <f>SUM(F63,I63,AD63)</f>
        <v>735</v>
      </c>
      <c r="AH63" s="23" t="s">
        <v>139</v>
      </c>
    </row>
    <row r="64" spans="2:34" ht="18" x14ac:dyDescent="0.25">
      <c r="B64" s="24">
        <v>3723</v>
      </c>
      <c r="C64" s="24"/>
      <c r="D64" s="24" t="s">
        <v>71</v>
      </c>
      <c r="E64" s="41"/>
      <c r="F64" s="39">
        <v>200</v>
      </c>
      <c r="H64" s="41"/>
      <c r="I64" s="39"/>
      <c r="J64" s="40"/>
      <c r="K64" s="41"/>
      <c r="L64" s="39"/>
      <c r="N64" s="41"/>
      <c r="O64" s="39"/>
      <c r="Q64" s="41"/>
      <c r="R64" s="39"/>
      <c r="S64" s="32"/>
      <c r="T64" s="41"/>
      <c r="U64" s="39"/>
      <c r="V64" s="32"/>
      <c r="W64" s="41"/>
      <c r="X64" s="39"/>
      <c r="Y64" s="32"/>
      <c r="Z64" s="41"/>
      <c r="AA64" s="39"/>
      <c r="AB64" s="32"/>
      <c r="AC64" s="41"/>
      <c r="AD64" s="39"/>
      <c r="AE64" s="32"/>
      <c r="AF64" s="38">
        <f t="shared" si="3"/>
        <v>0</v>
      </c>
      <c r="AG64" s="21">
        <f t="shared" si="3"/>
        <v>200</v>
      </c>
    </row>
    <row r="65" spans="2:34" ht="18" x14ac:dyDescent="0.25">
      <c r="B65" s="24">
        <v>3725</v>
      </c>
      <c r="C65" s="24"/>
      <c r="D65" s="24" t="s">
        <v>72</v>
      </c>
      <c r="E65" s="41">
        <v>180</v>
      </c>
      <c r="F65" s="39">
        <v>0</v>
      </c>
      <c r="H65" s="41"/>
      <c r="I65" s="39"/>
      <c r="J65" s="40"/>
      <c r="K65" s="41"/>
      <c r="L65" s="39"/>
      <c r="N65" s="41"/>
      <c r="O65" s="39"/>
      <c r="Q65" s="41"/>
      <c r="R65" s="39"/>
      <c r="S65" s="32"/>
      <c r="T65" s="41"/>
      <c r="U65" s="39"/>
      <c r="V65" s="32"/>
      <c r="W65" s="41"/>
      <c r="X65" s="39"/>
      <c r="Y65" s="32"/>
      <c r="Z65" s="41"/>
      <c r="AA65" s="39"/>
      <c r="AB65" s="32"/>
      <c r="AC65" s="41"/>
      <c r="AD65" s="39"/>
      <c r="AE65" s="32"/>
      <c r="AF65" s="38">
        <f t="shared" si="3"/>
        <v>180</v>
      </c>
      <c r="AG65" s="21">
        <f t="shared" si="3"/>
        <v>0</v>
      </c>
    </row>
    <row r="66" spans="2:34" ht="18" x14ac:dyDescent="0.25">
      <c r="B66" s="24">
        <v>3726</v>
      </c>
      <c r="C66" s="24"/>
      <c r="D66" s="24" t="s">
        <v>73</v>
      </c>
      <c r="E66" s="41"/>
      <c r="F66" s="39">
        <v>100</v>
      </c>
      <c r="H66" s="41"/>
      <c r="I66" s="39"/>
      <c r="J66" s="40"/>
      <c r="K66" s="41"/>
      <c r="L66" s="39"/>
      <c r="N66" s="41"/>
      <c r="O66" s="39"/>
      <c r="Q66" s="41"/>
      <c r="R66" s="39"/>
      <c r="S66" s="32"/>
      <c r="T66" s="41"/>
      <c r="U66" s="39"/>
      <c r="V66" s="32"/>
      <c r="W66" s="41"/>
      <c r="X66" s="39"/>
      <c r="Y66" s="32"/>
      <c r="Z66" s="41"/>
      <c r="AA66" s="39"/>
      <c r="AB66" s="32"/>
      <c r="AC66" s="41"/>
      <c r="AD66" s="39"/>
      <c r="AE66" s="32"/>
      <c r="AF66" s="38">
        <f t="shared" si="3"/>
        <v>0</v>
      </c>
      <c r="AG66" s="21">
        <f t="shared" si="3"/>
        <v>100</v>
      </c>
    </row>
    <row r="67" spans="2:34" ht="18" x14ac:dyDescent="0.25">
      <c r="B67" s="24">
        <v>3729</v>
      </c>
      <c r="C67" s="24"/>
      <c r="D67" s="24" t="s">
        <v>74</v>
      </c>
      <c r="E67" s="41">
        <v>2</v>
      </c>
      <c r="F67" s="39">
        <v>0</v>
      </c>
      <c r="H67" s="41"/>
      <c r="I67" s="39"/>
      <c r="J67" s="40"/>
      <c r="K67" s="41">
        <v>5</v>
      </c>
      <c r="L67" s="39"/>
      <c r="N67" s="41"/>
      <c r="O67" s="39"/>
      <c r="Q67" s="41"/>
      <c r="R67" s="39"/>
      <c r="S67" s="32"/>
      <c r="T67" s="41"/>
      <c r="U67" s="39"/>
      <c r="V67" s="32"/>
      <c r="W67" s="41"/>
      <c r="X67" s="39"/>
      <c r="Y67" s="32"/>
      <c r="Z67" s="41"/>
      <c r="AA67" s="39"/>
      <c r="AB67" s="32"/>
      <c r="AC67" s="41"/>
      <c r="AD67" s="39"/>
      <c r="AE67" s="32"/>
      <c r="AF67" s="38">
        <f>SUM(E67,H67,K67)</f>
        <v>7</v>
      </c>
      <c r="AG67" s="21">
        <f t="shared" si="3"/>
        <v>0</v>
      </c>
    </row>
    <row r="68" spans="2:34" ht="18.75" x14ac:dyDescent="0.3">
      <c r="B68" s="24">
        <v>3745</v>
      </c>
      <c r="C68" s="24"/>
      <c r="D68" s="24" t="s">
        <v>75</v>
      </c>
      <c r="E68" s="41"/>
      <c r="F68" s="39">
        <v>700</v>
      </c>
      <c r="H68" s="41"/>
      <c r="I68" s="39"/>
      <c r="J68" s="40"/>
      <c r="K68" s="41"/>
      <c r="L68" s="39"/>
      <c r="N68" s="41"/>
      <c r="O68" s="39">
        <v>188</v>
      </c>
      <c r="Q68" s="41"/>
      <c r="R68" s="39"/>
      <c r="S68" s="32"/>
      <c r="T68" s="41"/>
      <c r="U68" s="39"/>
      <c r="V68" s="32"/>
      <c r="W68" s="41"/>
      <c r="X68" s="39">
        <v>80</v>
      </c>
      <c r="Y68" s="32"/>
      <c r="Z68" s="41"/>
      <c r="AA68" s="39">
        <v>57</v>
      </c>
      <c r="AB68" s="32"/>
      <c r="AC68" s="41"/>
      <c r="AD68" s="39"/>
      <c r="AE68" s="32"/>
      <c r="AF68" s="38">
        <f t="shared" si="3"/>
        <v>0</v>
      </c>
      <c r="AG68" s="21">
        <f>SUM(F68,I68,O68,X68,AA68)</f>
        <v>1025</v>
      </c>
      <c r="AH68" s="23"/>
    </row>
    <row r="69" spans="2:34" ht="18" x14ac:dyDescent="0.25">
      <c r="B69" s="24">
        <v>4339</v>
      </c>
      <c r="C69" s="24"/>
      <c r="D69" s="24" t="s">
        <v>76</v>
      </c>
      <c r="E69" s="41"/>
      <c r="F69" s="39">
        <v>0</v>
      </c>
      <c r="H69" s="41"/>
      <c r="I69" s="39"/>
      <c r="J69" s="40"/>
      <c r="K69" s="41"/>
      <c r="L69" s="39"/>
      <c r="N69" s="41"/>
      <c r="O69" s="39"/>
      <c r="Q69" s="41"/>
      <c r="R69" s="39"/>
      <c r="S69" s="32"/>
      <c r="T69" s="41"/>
      <c r="U69" s="39">
        <v>2</v>
      </c>
      <c r="V69" s="32"/>
      <c r="W69" s="41"/>
      <c r="X69" s="39"/>
      <c r="Y69" s="32"/>
      <c r="Z69" s="41"/>
      <c r="AA69" s="39"/>
      <c r="AB69" s="32"/>
      <c r="AC69" s="41"/>
      <c r="AD69" s="39"/>
      <c r="AE69" s="32"/>
      <c r="AF69" s="38">
        <v>0</v>
      </c>
      <c r="AG69" s="21">
        <v>2</v>
      </c>
      <c r="AH69" s="25"/>
    </row>
    <row r="70" spans="2:34" ht="18" x14ac:dyDescent="0.25">
      <c r="B70" s="19">
        <v>4356</v>
      </c>
      <c r="C70" s="19"/>
      <c r="D70" s="19" t="s">
        <v>77</v>
      </c>
      <c r="E70" s="38"/>
      <c r="F70" s="39">
        <v>160</v>
      </c>
      <c r="H70" s="38"/>
      <c r="I70" s="39"/>
      <c r="J70" s="40"/>
      <c r="K70" s="38"/>
      <c r="L70" s="39"/>
      <c r="N70" s="38"/>
      <c r="O70" s="39"/>
      <c r="Q70" s="38"/>
      <c r="R70" s="39"/>
      <c r="S70" s="32"/>
      <c r="T70" s="38"/>
      <c r="U70" s="39"/>
      <c r="V70" s="32"/>
      <c r="W70" s="38"/>
      <c r="X70" s="39"/>
      <c r="Y70" s="32"/>
      <c r="Z70" s="38"/>
      <c r="AA70" s="39"/>
      <c r="AB70" s="32"/>
      <c r="AC70" s="38"/>
      <c r="AD70" s="39"/>
      <c r="AE70" s="32"/>
      <c r="AF70" s="38">
        <f t="shared" si="3"/>
        <v>0</v>
      </c>
      <c r="AG70" s="21">
        <f t="shared" si="3"/>
        <v>160</v>
      </c>
    </row>
    <row r="71" spans="2:34" ht="18" x14ac:dyDescent="0.25">
      <c r="B71" s="19">
        <v>5212</v>
      </c>
      <c r="C71" s="19"/>
      <c r="D71" s="19" t="s">
        <v>78</v>
      </c>
      <c r="E71" s="38"/>
      <c r="F71" s="39">
        <v>22</v>
      </c>
      <c r="H71" s="38"/>
      <c r="I71" s="39"/>
      <c r="J71" s="40"/>
      <c r="K71" s="38"/>
      <c r="L71" s="39"/>
      <c r="N71" s="38"/>
      <c r="O71" s="39"/>
      <c r="Q71" s="38"/>
      <c r="R71" s="39"/>
      <c r="S71" s="32"/>
      <c r="T71" s="38"/>
      <c r="U71" s="39"/>
      <c r="V71" s="32"/>
      <c r="W71" s="38"/>
      <c r="X71" s="39"/>
      <c r="Y71" s="32"/>
      <c r="Z71" s="38"/>
      <c r="AA71" s="39"/>
      <c r="AB71" s="32"/>
      <c r="AC71" s="38"/>
      <c r="AD71" s="39"/>
      <c r="AE71" s="32"/>
      <c r="AF71" s="38">
        <f t="shared" si="3"/>
        <v>0</v>
      </c>
      <c r="AG71" s="21">
        <f t="shared" si="3"/>
        <v>22</v>
      </c>
    </row>
    <row r="72" spans="2:34" ht="18" x14ac:dyDescent="0.25">
      <c r="B72" s="24">
        <v>5213</v>
      </c>
      <c r="C72" s="24"/>
      <c r="D72" s="24" t="s">
        <v>79</v>
      </c>
      <c r="E72" s="38"/>
      <c r="F72" s="39">
        <v>50</v>
      </c>
      <c r="H72" s="38"/>
      <c r="I72" s="39"/>
      <c r="J72" s="40"/>
      <c r="K72" s="38"/>
      <c r="L72" s="39"/>
      <c r="N72" s="38"/>
      <c r="O72" s="39">
        <v>300</v>
      </c>
      <c r="Q72" s="38"/>
      <c r="R72" s="39"/>
      <c r="S72" s="32"/>
      <c r="T72" s="38"/>
      <c r="U72" s="39"/>
      <c r="V72" s="32"/>
      <c r="W72" s="38"/>
      <c r="X72" s="39"/>
      <c r="Y72" s="32"/>
      <c r="Z72" s="38"/>
      <c r="AA72" s="39"/>
      <c r="AB72" s="32"/>
      <c r="AC72" s="38"/>
      <c r="AD72" s="39"/>
      <c r="AE72" s="32"/>
      <c r="AF72" s="38">
        <f t="shared" si="3"/>
        <v>0</v>
      </c>
      <c r="AG72" s="21">
        <f>SUM(F72,I72,O72)</f>
        <v>350</v>
      </c>
    </row>
    <row r="73" spans="2:34" ht="18.75" x14ac:dyDescent="0.3">
      <c r="B73" s="19">
        <v>5512</v>
      </c>
      <c r="C73" s="19"/>
      <c r="D73" s="19" t="s">
        <v>80</v>
      </c>
      <c r="E73" s="41"/>
      <c r="F73" s="39">
        <v>500</v>
      </c>
      <c r="H73" s="41"/>
      <c r="I73" s="39">
        <v>90</v>
      </c>
      <c r="J73" s="40"/>
      <c r="K73" s="41"/>
      <c r="L73" s="39"/>
      <c r="N73" s="41"/>
      <c r="O73" s="39"/>
      <c r="Q73" s="41"/>
      <c r="R73" s="39"/>
      <c r="S73" s="32"/>
      <c r="T73" s="41"/>
      <c r="U73" s="39"/>
      <c r="V73" s="32"/>
      <c r="W73" s="41"/>
      <c r="X73" s="39"/>
      <c r="Y73" s="32"/>
      <c r="Z73" s="41"/>
      <c r="AA73" s="39">
        <v>23</v>
      </c>
      <c r="AB73" s="32"/>
      <c r="AC73" s="41"/>
      <c r="AD73" s="39"/>
      <c r="AE73" s="32"/>
      <c r="AF73" s="38">
        <f>SUM(E73,H73)</f>
        <v>0</v>
      </c>
      <c r="AG73" s="21">
        <f>SUM(F73,I73,AA73)</f>
        <v>613</v>
      </c>
      <c r="AH73" s="23"/>
    </row>
    <row r="74" spans="2:34" ht="18" x14ac:dyDescent="0.25">
      <c r="B74" s="19">
        <v>6112</v>
      </c>
      <c r="C74" s="19"/>
      <c r="D74" s="19" t="s">
        <v>81</v>
      </c>
      <c r="E74" s="41"/>
      <c r="F74" s="21">
        <v>2200</v>
      </c>
      <c r="H74" s="41"/>
      <c r="I74" s="21"/>
      <c r="J74" s="22"/>
      <c r="K74" s="41"/>
      <c r="L74" s="21"/>
      <c r="N74" s="41"/>
      <c r="O74" s="21"/>
      <c r="Q74" s="41"/>
      <c r="R74" s="21"/>
      <c r="S74" s="31"/>
      <c r="T74" s="41"/>
      <c r="U74" s="21"/>
      <c r="V74" s="31"/>
      <c r="W74" s="41"/>
      <c r="X74" s="21"/>
      <c r="Y74" s="31"/>
      <c r="Z74" s="41"/>
      <c r="AA74" s="21"/>
      <c r="AB74" s="31"/>
      <c r="AC74" s="41"/>
      <c r="AD74" s="21"/>
      <c r="AE74" s="31"/>
      <c r="AF74" s="38">
        <f>SUM(E74,H74)</f>
        <v>0</v>
      </c>
      <c r="AG74" s="21">
        <f>SUM(F74,I74)</f>
        <v>2200</v>
      </c>
    </row>
    <row r="75" spans="2:34" ht="18" x14ac:dyDescent="0.25">
      <c r="B75" s="19">
        <v>6117</v>
      </c>
      <c r="C75" s="19"/>
      <c r="D75" s="19" t="s">
        <v>82</v>
      </c>
      <c r="E75" s="41">
        <v>0</v>
      </c>
      <c r="F75" s="21">
        <v>0</v>
      </c>
      <c r="H75" s="41"/>
      <c r="I75" s="21"/>
      <c r="J75" s="22"/>
      <c r="K75" s="41"/>
      <c r="L75" s="21">
        <v>29</v>
      </c>
      <c r="N75" s="41"/>
      <c r="O75" s="21"/>
      <c r="Q75" s="41"/>
      <c r="R75" s="21"/>
      <c r="S75" s="31"/>
      <c r="T75" s="41"/>
      <c r="U75" s="21"/>
      <c r="V75" s="31"/>
      <c r="W75" s="41"/>
      <c r="X75" s="21"/>
      <c r="Y75" s="31"/>
      <c r="Z75" s="41"/>
      <c r="AA75" s="21"/>
      <c r="AB75" s="31"/>
      <c r="AC75" s="41"/>
      <c r="AD75" s="21"/>
      <c r="AE75" s="31"/>
      <c r="AF75" s="38">
        <v>0</v>
      </c>
      <c r="AG75" s="21">
        <f>SUM(F75,I75,L75)</f>
        <v>29</v>
      </c>
    </row>
    <row r="76" spans="2:34" ht="18" x14ac:dyDescent="0.25">
      <c r="B76" s="19">
        <v>6171</v>
      </c>
      <c r="C76" s="19"/>
      <c r="D76" s="19" t="s">
        <v>83</v>
      </c>
      <c r="E76" s="41">
        <v>9</v>
      </c>
      <c r="F76" s="21">
        <v>3200</v>
      </c>
      <c r="H76" s="41"/>
      <c r="I76" s="21"/>
      <c r="J76" s="22"/>
      <c r="K76" s="41"/>
      <c r="L76" s="21">
        <v>5</v>
      </c>
      <c r="N76" s="41"/>
      <c r="O76" s="21"/>
      <c r="Q76" s="41"/>
      <c r="R76" s="21"/>
      <c r="S76" s="31"/>
      <c r="T76" s="41"/>
      <c r="U76" s="21"/>
      <c r="V76" s="31"/>
      <c r="W76" s="41"/>
      <c r="X76" s="21"/>
      <c r="Y76" s="31"/>
      <c r="Z76" s="41"/>
      <c r="AA76" s="21"/>
      <c r="AB76" s="31"/>
      <c r="AC76" s="41"/>
      <c r="AD76" s="21"/>
      <c r="AE76" s="31"/>
      <c r="AF76" s="38">
        <f t="shared" si="3"/>
        <v>9</v>
      </c>
      <c r="AG76" s="21">
        <f>SUM(F76,I76,L76)</f>
        <v>3205</v>
      </c>
    </row>
    <row r="77" spans="2:34" ht="18.75" x14ac:dyDescent="0.3">
      <c r="B77" s="19">
        <v>6310</v>
      </c>
      <c r="C77" s="19"/>
      <c r="D77" s="24" t="s">
        <v>84</v>
      </c>
      <c r="E77" s="41">
        <v>2</v>
      </c>
      <c r="F77" s="39">
        <v>300</v>
      </c>
      <c r="H77" s="41"/>
      <c r="I77" s="39"/>
      <c r="J77" s="40"/>
      <c r="K77" s="41"/>
      <c r="L77" s="39"/>
      <c r="N77" s="41"/>
      <c r="O77" s="39"/>
      <c r="Q77" s="41"/>
      <c r="R77" s="39"/>
      <c r="S77" s="32"/>
      <c r="T77" s="41"/>
      <c r="U77" s="39"/>
      <c r="V77" s="32"/>
      <c r="W77" s="41"/>
      <c r="X77" s="39"/>
      <c r="Y77" s="32"/>
      <c r="Z77" s="41"/>
      <c r="AA77" s="39"/>
      <c r="AB77" s="32"/>
      <c r="AC77" s="41"/>
      <c r="AD77" s="39">
        <v>11</v>
      </c>
      <c r="AE77" s="32"/>
      <c r="AF77" s="38">
        <f t="shared" si="3"/>
        <v>2</v>
      </c>
      <c r="AG77" s="21">
        <f>SUM(F77,I77,AD77)</f>
        <v>311</v>
      </c>
      <c r="AH77" s="23" t="s">
        <v>131</v>
      </c>
    </row>
    <row r="78" spans="2:34" ht="18" x14ac:dyDescent="0.25">
      <c r="B78" s="24">
        <v>6402</v>
      </c>
      <c r="C78" s="24"/>
      <c r="D78" s="24" t="s">
        <v>85</v>
      </c>
      <c r="E78" s="41"/>
      <c r="F78" s="39">
        <v>28</v>
      </c>
      <c r="H78" s="41"/>
      <c r="I78" s="39"/>
      <c r="J78" s="40"/>
      <c r="K78" s="41"/>
      <c r="L78" s="39"/>
      <c r="N78" s="41"/>
      <c r="O78" s="39"/>
      <c r="Q78" s="41"/>
      <c r="R78" s="39"/>
      <c r="S78" s="32"/>
      <c r="T78" s="41"/>
      <c r="U78" s="39"/>
      <c r="V78" s="32"/>
      <c r="W78" s="41"/>
      <c r="X78" s="39"/>
      <c r="Y78" s="32"/>
      <c r="Z78" s="41"/>
      <c r="AA78" s="39"/>
      <c r="AB78" s="32"/>
      <c r="AC78" s="41"/>
      <c r="AD78" s="39"/>
      <c r="AE78" s="32"/>
      <c r="AF78" s="38">
        <f t="shared" si="3"/>
        <v>0</v>
      </c>
      <c r="AG78" s="21">
        <f t="shared" si="3"/>
        <v>28</v>
      </c>
    </row>
    <row r="79" spans="2:34" ht="18" x14ac:dyDescent="0.25">
      <c r="B79" s="24">
        <v>6330</v>
      </c>
      <c r="C79" s="24"/>
      <c r="D79" s="24" t="s">
        <v>86</v>
      </c>
      <c r="E79" s="41"/>
      <c r="F79" s="39">
        <v>0</v>
      </c>
      <c r="H79" s="41"/>
      <c r="I79" s="39"/>
      <c r="J79" s="40"/>
      <c r="K79" s="41"/>
      <c r="L79" s="39"/>
      <c r="N79" s="41"/>
      <c r="O79" s="39"/>
      <c r="Q79" s="41"/>
      <c r="R79" s="39"/>
      <c r="S79" s="32"/>
      <c r="T79" s="41"/>
      <c r="U79" s="39"/>
      <c r="V79" s="32"/>
      <c r="W79" s="41"/>
      <c r="X79" s="39"/>
      <c r="Y79" s="32"/>
      <c r="Z79" s="41"/>
      <c r="AA79" s="39"/>
      <c r="AB79" s="32"/>
      <c r="AC79" s="41"/>
      <c r="AD79" s="39"/>
      <c r="AE79" s="32"/>
      <c r="AF79" s="38">
        <f t="shared" si="3"/>
        <v>0</v>
      </c>
      <c r="AG79" s="21">
        <f t="shared" si="3"/>
        <v>0</v>
      </c>
    </row>
    <row r="80" spans="2:34" ht="18" x14ac:dyDescent="0.25">
      <c r="B80" s="24">
        <v>6399</v>
      </c>
      <c r="C80" s="24"/>
      <c r="D80" s="24" t="s">
        <v>87</v>
      </c>
      <c r="E80" s="41"/>
      <c r="F80" s="39">
        <v>0</v>
      </c>
      <c r="H80" s="41"/>
      <c r="I80" s="39"/>
      <c r="J80" s="40"/>
      <c r="K80" s="41"/>
      <c r="L80" s="39"/>
      <c r="N80" s="41"/>
      <c r="O80" s="39"/>
      <c r="Q80" s="41"/>
      <c r="R80" s="39">
        <v>88</v>
      </c>
      <c r="S80" s="32"/>
      <c r="T80" s="41"/>
      <c r="U80" s="39"/>
      <c r="V80" s="32"/>
      <c r="W80" s="41"/>
      <c r="X80" s="39"/>
      <c r="Y80" s="32"/>
      <c r="Z80" s="41"/>
      <c r="AA80" s="39"/>
      <c r="AB80" s="32"/>
      <c r="AC80" s="41"/>
      <c r="AD80" s="39"/>
      <c r="AE80" s="32"/>
      <c r="AF80" s="38">
        <v>0</v>
      </c>
      <c r="AG80" s="21">
        <f>R80</f>
        <v>88</v>
      </c>
    </row>
    <row r="81" spans="2:34" ht="18" x14ac:dyDescent="0.25">
      <c r="B81" s="19">
        <v>6399</v>
      </c>
      <c r="C81" s="19"/>
      <c r="D81" s="24" t="s">
        <v>88</v>
      </c>
      <c r="E81" s="41"/>
      <c r="F81" s="39">
        <v>100</v>
      </c>
      <c r="H81" s="41"/>
      <c r="I81" s="39"/>
      <c r="J81" s="40"/>
      <c r="K81" s="41"/>
      <c r="L81" s="39"/>
      <c r="N81" s="41"/>
      <c r="O81" s="39"/>
      <c r="Q81" s="41"/>
      <c r="R81" s="39"/>
      <c r="S81" s="32"/>
      <c r="T81" s="41"/>
      <c r="U81" s="39"/>
      <c r="V81" s="32"/>
      <c r="W81" s="41"/>
      <c r="X81" s="39"/>
      <c r="Y81" s="32"/>
      <c r="Z81" s="41"/>
      <c r="AA81" s="39"/>
      <c r="AB81" s="32"/>
      <c r="AC81" s="41"/>
      <c r="AD81" s="39"/>
      <c r="AE81" s="32"/>
      <c r="AF81" s="38">
        <f t="shared" si="3"/>
        <v>0</v>
      </c>
      <c r="AG81" s="21">
        <f t="shared" si="3"/>
        <v>100</v>
      </c>
    </row>
    <row r="82" spans="2:34" ht="18.75" x14ac:dyDescent="0.3">
      <c r="B82" s="19">
        <v>6409</v>
      </c>
      <c r="C82" s="19"/>
      <c r="D82" s="19" t="s">
        <v>89</v>
      </c>
      <c r="E82" s="52"/>
      <c r="F82" s="21">
        <f>F122+F121+F120+F119+F118+F110+F111+F113+F115+F124+F114</f>
        <v>370</v>
      </c>
      <c r="H82" s="52"/>
      <c r="I82" s="21"/>
      <c r="J82" s="22"/>
      <c r="K82" s="52"/>
      <c r="L82" s="21"/>
      <c r="N82" s="52"/>
      <c r="O82" s="21"/>
      <c r="Q82" s="52"/>
      <c r="R82" s="21"/>
      <c r="S82" s="31"/>
      <c r="T82" s="52"/>
      <c r="U82" s="21">
        <v>45</v>
      </c>
      <c r="V82" s="31"/>
      <c r="W82" s="52"/>
      <c r="X82" s="21">
        <v>1</v>
      </c>
      <c r="Y82" s="31"/>
      <c r="Z82" s="52"/>
      <c r="AA82" s="21"/>
      <c r="AB82" s="31"/>
      <c r="AC82" s="52"/>
      <c r="AD82" s="21"/>
      <c r="AE82" s="31"/>
      <c r="AF82" s="38">
        <f t="shared" si="3"/>
        <v>0</v>
      </c>
      <c r="AG82" s="21">
        <f>SUM(F82,I82,U82,X82)</f>
        <v>416</v>
      </c>
      <c r="AH82" s="23"/>
    </row>
    <row r="83" spans="2:34" ht="18.75" thickBot="1" x14ac:dyDescent="0.3">
      <c r="B83" s="19"/>
      <c r="C83" s="19"/>
      <c r="D83" s="26" t="s">
        <v>90</v>
      </c>
      <c r="E83" s="53">
        <f>E82+E81+E79+E78+E77+E76+E74+E73+E72+E68+E66+E64+E65+E63+E62+E61+E60+E59+E58+E57+E56+E55+E54+E53+E52+E51+E50+E49+E48+E46+E45+E44+E43+E42+E41+E39+E38+E37+E36+E35+E67</f>
        <v>1962</v>
      </c>
      <c r="F83" s="29">
        <f>SUM(F35:F82)</f>
        <v>19728</v>
      </c>
      <c r="H83" s="53">
        <f>SUM(H35:H82)</f>
        <v>8</v>
      </c>
      <c r="I83" s="29">
        <f>SUM(I35:I82)</f>
        <v>1360</v>
      </c>
      <c r="J83" s="30"/>
      <c r="K83" s="53">
        <f>SUM(K35:K82)</f>
        <v>5</v>
      </c>
      <c r="L83" s="29">
        <f>SUM(L35:L82)</f>
        <v>34</v>
      </c>
      <c r="N83" s="53">
        <f>SUM(N35:N82)</f>
        <v>175</v>
      </c>
      <c r="O83" s="29">
        <f>SUM(O35:O82)</f>
        <v>823</v>
      </c>
      <c r="Q83" s="53">
        <f>SUM(Q35:Q82)</f>
        <v>0</v>
      </c>
      <c r="R83" s="29">
        <f>SUM(R35:R82)</f>
        <v>88</v>
      </c>
      <c r="S83" s="54"/>
      <c r="T83" s="53">
        <f>SUM(T35:T82)</f>
        <v>11</v>
      </c>
      <c r="U83" s="29">
        <f>SUM(U35:U82)</f>
        <v>322</v>
      </c>
      <c r="V83" s="54"/>
      <c r="W83" s="53">
        <f>SUM(W35:W82)</f>
        <v>65</v>
      </c>
      <c r="X83" s="29">
        <f>SUM(X35:X82)</f>
        <v>5866</v>
      </c>
      <c r="Y83" s="54"/>
      <c r="Z83" s="53">
        <f>SUM(Z35:Z82)</f>
        <v>255</v>
      </c>
      <c r="AA83" s="29">
        <f>SUM(AA35:AA82)</f>
        <v>1008</v>
      </c>
      <c r="AB83" s="54"/>
      <c r="AC83" s="53">
        <f>SUM(AC35:AC82)</f>
        <v>0</v>
      </c>
      <c r="AD83" s="29">
        <f>SUM(AD35:AD82)</f>
        <v>419</v>
      </c>
      <c r="AE83" s="54"/>
      <c r="AF83" s="55">
        <f>SUM(AF35:AF82)</f>
        <v>2481</v>
      </c>
      <c r="AG83" s="27">
        <f>SUM(AG35:AG82)</f>
        <v>29648</v>
      </c>
    </row>
    <row r="84" spans="2:34" ht="18" x14ac:dyDescent="0.25">
      <c r="B84" s="31"/>
      <c r="C84" s="31"/>
      <c r="D84" s="56"/>
      <c r="E84" s="22"/>
      <c r="F84" s="34"/>
      <c r="H84" s="22"/>
      <c r="I84" s="34"/>
      <c r="J84" s="34"/>
      <c r="K84" s="22"/>
      <c r="L84" s="34"/>
      <c r="N84" s="22"/>
      <c r="O84" s="34"/>
      <c r="Q84" s="22"/>
      <c r="R84" s="34"/>
      <c r="S84" s="34"/>
      <c r="T84" s="22"/>
      <c r="U84" s="34"/>
      <c r="V84" s="34"/>
      <c r="W84" s="22"/>
      <c r="X84" s="34"/>
      <c r="Y84" s="34"/>
      <c r="Z84" s="22"/>
      <c r="AA84" s="34"/>
      <c r="AB84" s="34"/>
      <c r="AC84" s="22"/>
      <c r="AD84" s="34"/>
      <c r="AE84" s="34"/>
      <c r="AF84" s="22"/>
      <c r="AG84" s="34"/>
    </row>
    <row r="85" spans="2:34" ht="18.75" x14ac:dyDescent="0.3">
      <c r="B85" s="57" t="s">
        <v>11</v>
      </c>
      <c r="C85" s="58" t="s">
        <v>12</v>
      </c>
      <c r="D85" s="59" t="s">
        <v>91</v>
      </c>
      <c r="E85" s="19" t="s">
        <v>92</v>
      </c>
      <c r="F85" s="19"/>
      <c r="H85" s="19"/>
      <c r="I85" s="19"/>
      <c r="J85" s="22"/>
      <c r="K85" s="19"/>
      <c r="L85" s="19"/>
      <c r="N85" s="19"/>
      <c r="O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2:34" ht="18" x14ac:dyDescent="0.25">
      <c r="B86" s="57">
        <v>3412</v>
      </c>
      <c r="C86" s="57">
        <v>6121</v>
      </c>
      <c r="D86" s="60" t="s">
        <v>93</v>
      </c>
      <c r="E86" s="19"/>
      <c r="F86" s="19">
        <v>100</v>
      </c>
      <c r="H86" s="19"/>
      <c r="I86" s="19"/>
      <c r="J86" s="22"/>
      <c r="K86" s="19"/>
      <c r="L86" s="19"/>
      <c r="N86" s="19"/>
      <c r="O86" s="19"/>
      <c r="Q86" s="19"/>
      <c r="R86" s="19"/>
      <c r="S86" s="19"/>
      <c r="T86" s="19"/>
      <c r="U86" s="19">
        <v>846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>
        <f>SUM(E86,H86)</f>
        <v>0</v>
      </c>
      <c r="AG86" s="19">
        <f>SUM(F86,I86,U86)</f>
        <v>946</v>
      </c>
      <c r="AH86" s="25"/>
    </row>
    <row r="87" spans="2:34" ht="18" x14ac:dyDescent="0.25">
      <c r="B87" s="57">
        <v>3341</v>
      </c>
      <c r="C87" s="57">
        <v>6349</v>
      </c>
      <c r="D87" s="60" t="s">
        <v>94</v>
      </c>
      <c r="E87" s="19"/>
      <c r="F87" s="19">
        <v>126</v>
      </c>
      <c r="H87" s="19"/>
      <c r="I87" s="19"/>
      <c r="J87" s="22"/>
      <c r="K87" s="19"/>
      <c r="L87" s="19"/>
      <c r="N87" s="19"/>
      <c r="O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>
        <f t="shared" ref="AF87:AG96" si="4">SUM(E87,H87)</f>
        <v>0</v>
      </c>
      <c r="AG87" s="19">
        <f t="shared" si="4"/>
        <v>126</v>
      </c>
    </row>
    <row r="88" spans="2:34" ht="18" x14ac:dyDescent="0.25">
      <c r="B88" s="46">
        <v>2321</v>
      </c>
      <c r="C88" s="46">
        <v>6349</v>
      </c>
      <c r="D88" s="61" t="s">
        <v>95</v>
      </c>
      <c r="E88" s="19"/>
      <c r="F88" s="46">
        <v>2520</v>
      </c>
      <c r="H88" s="19"/>
      <c r="I88" s="46"/>
      <c r="J88" s="48"/>
      <c r="K88" s="19"/>
      <c r="L88" s="46"/>
      <c r="N88" s="19"/>
      <c r="O88" s="46"/>
      <c r="Q88" s="19"/>
      <c r="R88" s="46"/>
      <c r="S88" s="46"/>
      <c r="T88" s="19"/>
      <c r="U88" s="46"/>
      <c r="V88" s="46"/>
      <c r="W88" s="19"/>
      <c r="X88" s="46"/>
      <c r="Y88" s="46"/>
      <c r="Z88" s="19"/>
      <c r="AA88" s="46"/>
      <c r="AB88" s="46"/>
      <c r="AC88" s="19"/>
      <c r="AD88" s="46"/>
      <c r="AE88" s="46"/>
      <c r="AF88" s="19">
        <f t="shared" si="4"/>
        <v>0</v>
      </c>
      <c r="AG88" s="19">
        <f t="shared" si="4"/>
        <v>2520</v>
      </c>
    </row>
    <row r="89" spans="2:34" ht="18" x14ac:dyDescent="0.25">
      <c r="B89" s="62">
        <v>4350</v>
      </c>
      <c r="C89" s="62">
        <v>6349</v>
      </c>
      <c r="D89" s="61" t="s">
        <v>96</v>
      </c>
      <c r="E89" s="24"/>
      <c r="F89" s="62">
        <v>107</v>
      </c>
      <c r="H89" s="24"/>
      <c r="I89" s="62"/>
      <c r="J89" s="63"/>
      <c r="K89" s="24"/>
      <c r="L89" s="62"/>
      <c r="N89" s="24"/>
      <c r="O89" s="62"/>
      <c r="Q89" s="24"/>
      <c r="R89" s="62"/>
      <c r="S89" s="62"/>
      <c r="T89" s="24"/>
      <c r="U89" s="62"/>
      <c r="V89" s="62"/>
      <c r="W89" s="24"/>
      <c r="X89" s="62"/>
      <c r="Y89" s="62"/>
      <c r="Z89" s="24"/>
      <c r="AA89" s="62"/>
      <c r="AB89" s="62"/>
      <c r="AC89" s="24"/>
      <c r="AD89" s="62"/>
      <c r="AE89" s="62"/>
      <c r="AF89" s="19">
        <f t="shared" si="4"/>
        <v>0</v>
      </c>
      <c r="AG89" s="19">
        <f t="shared" si="4"/>
        <v>107</v>
      </c>
    </row>
    <row r="90" spans="2:34" ht="18" x14ac:dyDescent="0.25">
      <c r="B90" s="62">
        <v>3631</v>
      </c>
      <c r="C90" s="62">
        <v>6121</v>
      </c>
      <c r="D90" s="61" t="s">
        <v>97</v>
      </c>
      <c r="E90" s="24"/>
      <c r="F90" s="62">
        <v>0</v>
      </c>
      <c r="H90" s="24"/>
      <c r="I90" s="62"/>
      <c r="J90" s="63"/>
      <c r="K90" s="24"/>
      <c r="L90" s="62"/>
      <c r="N90" s="24"/>
      <c r="O90" s="62">
        <v>91</v>
      </c>
      <c r="Q90" s="24"/>
      <c r="R90" s="62"/>
      <c r="S90" s="62"/>
      <c r="T90" s="24"/>
      <c r="U90" s="62"/>
      <c r="V90" s="62"/>
      <c r="W90" s="24"/>
      <c r="X90" s="62"/>
      <c r="Y90" s="62"/>
      <c r="Z90" s="24"/>
      <c r="AA90" s="62"/>
      <c r="AB90" s="62"/>
      <c r="AC90" s="24"/>
      <c r="AD90" s="62"/>
      <c r="AE90" s="62"/>
      <c r="AF90" s="19">
        <v>0</v>
      </c>
      <c r="AG90" s="19">
        <f>SUM(F90,I90,O90)</f>
        <v>91</v>
      </c>
    </row>
    <row r="91" spans="2:34" ht="18" x14ac:dyDescent="0.25">
      <c r="B91" s="62">
        <v>3631</v>
      </c>
      <c r="C91" s="62">
        <v>6121</v>
      </c>
      <c r="D91" s="61" t="s">
        <v>98</v>
      </c>
      <c r="E91" s="24"/>
      <c r="F91" s="62">
        <v>150</v>
      </c>
      <c r="H91" s="24"/>
      <c r="I91" s="62"/>
      <c r="J91" s="63"/>
      <c r="K91" s="24"/>
      <c r="L91" s="62"/>
      <c r="N91" s="24"/>
      <c r="O91" s="62">
        <v>1180</v>
      </c>
      <c r="Q91" s="24"/>
      <c r="R91" s="62"/>
      <c r="S91" s="62"/>
      <c r="T91" s="24"/>
      <c r="U91" s="62"/>
      <c r="V91" s="62"/>
      <c r="W91" s="24"/>
      <c r="X91" s="62"/>
      <c r="Y91" s="62"/>
      <c r="Z91" s="24"/>
      <c r="AA91" s="64"/>
      <c r="AB91" s="64"/>
      <c r="AC91" s="24"/>
      <c r="AD91" s="64"/>
      <c r="AE91" s="62"/>
      <c r="AF91" s="19">
        <f t="shared" si="4"/>
        <v>0</v>
      </c>
      <c r="AG91" s="19">
        <f>SUM(F91,I91,O91,AA91)</f>
        <v>1330</v>
      </c>
    </row>
    <row r="92" spans="2:34" ht="18" x14ac:dyDescent="0.25">
      <c r="B92" s="62">
        <v>3745</v>
      </c>
      <c r="C92" s="62">
        <v>6121</v>
      </c>
      <c r="D92" s="61" t="s">
        <v>99</v>
      </c>
      <c r="E92" s="24"/>
      <c r="F92" s="62">
        <v>0</v>
      </c>
      <c r="H92" s="24"/>
      <c r="I92" s="62"/>
      <c r="J92" s="63"/>
      <c r="K92" s="24"/>
      <c r="L92" s="62"/>
      <c r="N92" s="24"/>
      <c r="O92" s="62">
        <v>51</v>
      </c>
      <c r="Q92" s="24"/>
      <c r="R92" s="62"/>
      <c r="S92" s="62"/>
      <c r="T92" s="24"/>
      <c r="U92" s="62"/>
      <c r="V92" s="62"/>
      <c r="W92" s="24"/>
      <c r="X92" s="62"/>
      <c r="Y92" s="62"/>
      <c r="Z92" s="24"/>
      <c r="AA92" s="62"/>
      <c r="AB92" s="62"/>
      <c r="AC92" s="24"/>
      <c r="AD92" s="62"/>
      <c r="AE92" s="62"/>
      <c r="AF92" s="19">
        <f t="shared" si="4"/>
        <v>0</v>
      </c>
      <c r="AG92" s="19">
        <f>O92</f>
        <v>51</v>
      </c>
    </row>
    <row r="93" spans="2:34" ht="18" x14ac:dyDescent="0.25">
      <c r="B93" s="62">
        <v>2221</v>
      </c>
      <c r="C93" s="62">
        <v>6121</v>
      </c>
      <c r="D93" s="61" t="s">
        <v>100</v>
      </c>
      <c r="E93" s="24"/>
      <c r="F93" s="62">
        <v>170</v>
      </c>
      <c r="H93" s="24"/>
      <c r="I93" s="62"/>
      <c r="J93" s="63"/>
      <c r="K93" s="24"/>
      <c r="L93" s="62"/>
      <c r="N93" s="24"/>
      <c r="O93" s="62"/>
      <c r="Q93" s="24"/>
      <c r="R93" s="62"/>
      <c r="S93" s="62"/>
      <c r="T93" s="24"/>
      <c r="U93" s="62"/>
      <c r="V93" s="62"/>
      <c r="W93" s="24"/>
      <c r="X93" s="62"/>
      <c r="Y93" s="62"/>
      <c r="Z93" s="24"/>
      <c r="AA93" s="62"/>
      <c r="AB93" s="62"/>
      <c r="AC93" s="24"/>
      <c r="AD93" s="62"/>
      <c r="AE93" s="62"/>
      <c r="AF93" s="19">
        <f t="shared" si="4"/>
        <v>0</v>
      </c>
      <c r="AG93" s="19">
        <f t="shared" si="4"/>
        <v>170</v>
      </c>
    </row>
    <row r="94" spans="2:34" ht="18" x14ac:dyDescent="0.25">
      <c r="B94" s="62">
        <v>3631</v>
      </c>
      <c r="C94" s="62">
        <v>6121</v>
      </c>
      <c r="D94" s="61" t="s">
        <v>101</v>
      </c>
      <c r="E94" s="24"/>
      <c r="F94" s="62">
        <v>50</v>
      </c>
      <c r="H94" s="24"/>
      <c r="I94" s="62"/>
      <c r="J94" s="63"/>
      <c r="K94" s="24"/>
      <c r="L94" s="62"/>
      <c r="N94" s="24"/>
      <c r="O94" s="62"/>
      <c r="Q94" s="24"/>
      <c r="R94" s="62"/>
      <c r="S94" s="62"/>
      <c r="T94" s="24"/>
      <c r="U94" s="62"/>
      <c r="V94" s="62"/>
      <c r="W94" s="24"/>
      <c r="X94" s="62"/>
      <c r="Y94" s="62"/>
      <c r="Z94" s="24"/>
      <c r="AA94" s="62"/>
      <c r="AB94" s="62"/>
      <c r="AC94" s="24"/>
      <c r="AD94" s="62"/>
      <c r="AE94" s="62"/>
      <c r="AF94" s="19">
        <f>SUM(E94,H94)</f>
        <v>0</v>
      </c>
      <c r="AG94" s="19">
        <f>SUM(F94,I94,O94)</f>
        <v>50</v>
      </c>
    </row>
    <row r="95" spans="2:34" ht="18" x14ac:dyDescent="0.25">
      <c r="B95" s="62">
        <v>2219</v>
      </c>
      <c r="C95" s="62">
        <v>6349</v>
      </c>
      <c r="D95" s="61" t="s">
        <v>102</v>
      </c>
      <c r="E95" s="24"/>
      <c r="F95" s="65">
        <v>38</v>
      </c>
      <c r="H95" s="24"/>
      <c r="I95" s="65"/>
      <c r="J95" s="66"/>
      <c r="K95" s="24"/>
      <c r="L95" s="65"/>
      <c r="N95" s="24"/>
      <c r="O95" s="65"/>
      <c r="Q95" s="24"/>
      <c r="R95" s="65"/>
      <c r="S95" s="65"/>
      <c r="T95" s="24"/>
      <c r="U95" s="65"/>
      <c r="V95" s="65"/>
      <c r="W95" s="24"/>
      <c r="X95" s="65"/>
      <c r="Y95" s="65"/>
      <c r="Z95" s="24"/>
      <c r="AA95" s="65"/>
      <c r="AB95" s="65"/>
      <c r="AC95" s="24"/>
      <c r="AD95" s="65"/>
      <c r="AE95" s="65"/>
      <c r="AF95" s="19">
        <f t="shared" si="4"/>
        <v>0</v>
      </c>
      <c r="AG95" s="19">
        <f t="shared" si="4"/>
        <v>38</v>
      </c>
    </row>
    <row r="96" spans="2:34" ht="18" x14ac:dyDescent="0.25">
      <c r="E96" s="26"/>
      <c r="F96" s="67">
        <f>SUM(F86:F95)</f>
        <v>3261</v>
      </c>
      <c r="H96" s="26"/>
      <c r="I96" s="67"/>
      <c r="J96" s="68"/>
      <c r="K96" s="26"/>
      <c r="L96" s="67"/>
      <c r="N96" s="26"/>
      <c r="O96" s="67">
        <f>SUM(O86:O95)</f>
        <v>1322</v>
      </c>
      <c r="Q96" s="26"/>
      <c r="R96" s="67"/>
      <c r="S96" s="67"/>
      <c r="T96" s="26"/>
      <c r="U96" s="67">
        <f>SUM(U86)</f>
        <v>846</v>
      </c>
      <c r="V96" s="67"/>
      <c r="W96" s="26"/>
      <c r="X96" s="67">
        <f>SUM(X86)</f>
        <v>0</v>
      </c>
      <c r="Y96" s="67"/>
      <c r="Z96" s="26"/>
      <c r="AA96" s="67">
        <f>SUM(AA91)</f>
        <v>0</v>
      </c>
      <c r="AB96" s="67"/>
      <c r="AC96" s="26"/>
      <c r="AD96" s="67">
        <f>SUM(AD86:AD95)</f>
        <v>0</v>
      </c>
      <c r="AE96" s="67"/>
      <c r="AF96" s="19">
        <f t="shared" si="4"/>
        <v>0</v>
      </c>
      <c r="AG96" s="26">
        <f>SUM(F96,I96,O96,U96,AA96,AD96)</f>
        <v>5429</v>
      </c>
    </row>
    <row r="97" spans="2:34" ht="18" x14ac:dyDescent="0.25">
      <c r="B97" s="69"/>
      <c r="C97" s="69"/>
      <c r="D97" s="70"/>
      <c r="E97" s="1"/>
      <c r="F97" s="1"/>
      <c r="H97" s="1"/>
      <c r="I97" s="1"/>
      <c r="J97" s="1"/>
      <c r="K97" s="1"/>
      <c r="L97" s="1"/>
      <c r="N97" s="1"/>
      <c r="O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4" ht="18" x14ac:dyDescent="0.25">
      <c r="B98" s="57" t="s">
        <v>11</v>
      </c>
      <c r="C98" s="58" t="s">
        <v>12</v>
      </c>
      <c r="D98" s="71" t="s">
        <v>103</v>
      </c>
      <c r="E98" s="104"/>
      <c r="F98" s="104"/>
      <c r="H98" s="104"/>
      <c r="I98" s="104"/>
      <c r="J98" s="72"/>
      <c r="K98" s="104"/>
      <c r="L98" s="104"/>
      <c r="N98" s="104"/>
      <c r="O98" s="104"/>
      <c r="Q98" s="104"/>
      <c r="R98" s="104"/>
      <c r="S98" s="73"/>
      <c r="T98" s="104"/>
      <c r="U98" s="104"/>
      <c r="V98" s="73"/>
      <c r="W98" s="104"/>
      <c r="X98" s="104"/>
      <c r="Y98" s="73"/>
      <c r="Z98" s="104"/>
      <c r="AA98" s="104"/>
      <c r="AB98" s="73"/>
      <c r="AC98" s="104"/>
      <c r="AD98" s="104"/>
      <c r="AE98" s="73"/>
      <c r="AF98" s="104"/>
      <c r="AG98" s="104"/>
    </row>
    <row r="99" spans="2:34" ht="18.75" x14ac:dyDescent="0.3">
      <c r="B99" s="46"/>
      <c r="C99" s="46">
        <v>8115</v>
      </c>
      <c r="D99" s="74" t="s">
        <v>104</v>
      </c>
      <c r="E99" s="19">
        <v>0</v>
      </c>
      <c r="F99" s="19"/>
      <c r="H99" s="19"/>
      <c r="I99" s="19"/>
      <c r="J99" s="22"/>
      <c r="K99" s="19"/>
      <c r="L99" s="19"/>
      <c r="N99" s="19">
        <v>1880</v>
      </c>
      <c r="O99" s="19"/>
      <c r="Q99" s="19"/>
      <c r="R99" s="19"/>
      <c r="S99" s="19"/>
      <c r="T99" s="19">
        <v>968</v>
      </c>
      <c r="U99" s="19"/>
      <c r="V99" s="19"/>
      <c r="W99" s="19">
        <v>1861</v>
      </c>
      <c r="X99" s="19"/>
      <c r="Y99" s="19"/>
      <c r="Z99" s="19">
        <v>-1057</v>
      </c>
      <c r="AA99" s="19"/>
      <c r="AB99" s="19"/>
      <c r="AC99" s="19"/>
      <c r="AD99" s="19"/>
      <c r="AE99" s="19"/>
      <c r="AF99" s="19">
        <f>N99+T99+W99+Z99</f>
        <v>3652</v>
      </c>
      <c r="AG99" s="19"/>
      <c r="AH99" s="23"/>
    </row>
    <row r="100" spans="2:34" ht="18" x14ac:dyDescent="0.25">
      <c r="B100" s="46"/>
      <c r="C100" s="46">
        <v>8124</v>
      </c>
      <c r="D100" s="75" t="s">
        <v>105</v>
      </c>
      <c r="E100" s="76">
        <v>-1241</v>
      </c>
      <c r="F100" s="19"/>
      <c r="H100" s="76"/>
      <c r="I100" s="19"/>
      <c r="J100" s="22"/>
      <c r="K100" s="76"/>
      <c r="L100" s="19"/>
      <c r="N100" s="76">
        <v>0</v>
      </c>
      <c r="O100" s="19"/>
      <c r="Q100" s="76"/>
      <c r="R100" s="19"/>
      <c r="S100" s="19"/>
      <c r="T100" s="76"/>
      <c r="U100" s="19"/>
      <c r="V100" s="19"/>
      <c r="W100" s="76"/>
      <c r="X100" s="19"/>
      <c r="Y100" s="19"/>
      <c r="Z100" s="76"/>
      <c r="AA100" s="19"/>
      <c r="AB100" s="19"/>
      <c r="AC100" s="76"/>
      <c r="AD100" s="19"/>
      <c r="AE100" s="19"/>
      <c r="AF100" s="76">
        <v>-1241</v>
      </c>
      <c r="AG100" s="19"/>
    </row>
    <row r="101" spans="2:34" ht="18" x14ac:dyDescent="0.25">
      <c r="B101" s="69"/>
      <c r="C101" s="69"/>
      <c r="D101" s="70"/>
      <c r="E101" s="1"/>
      <c r="F101" s="1"/>
      <c r="H101" s="1"/>
      <c r="I101" s="1"/>
      <c r="J101" s="1"/>
      <c r="K101" s="1"/>
      <c r="L101" s="1"/>
      <c r="N101" s="1"/>
      <c r="O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4" ht="18" x14ac:dyDescent="0.25">
      <c r="E102" s="77">
        <f>SUM(E21,E32,E83,E99)</f>
        <v>24230</v>
      </c>
      <c r="F102" s="67">
        <f>SUM(F83,F96)</f>
        <v>22989</v>
      </c>
      <c r="H102" s="77">
        <f>SUM(H83,H32,H21)</f>
        <v>1360</v>
      </c>
      <c r="I102" s="67">
        <f>SUM(I21,I32,I83)</f>
        <v>1360</v>
      </c>
      <c r="J102" s="68"/>
      <c r="K102" s="77">
        <f>SUM(K83,K32,K21)</f>
        <v>34</v>
      </c>
      <c r="L102" s="67">
        <f>SUM(L21,L32,L83)</f>
        <v>34</v>
      </c>
      <c r="N102" s="77">
        <f>SUM(N83,N32,N21,N99)</f>
        <v>2145</v>
      </c>
      <c r="O102" s="67">
        <f>SUM(O21,O32,O83,O96)</f>
        <v>2145</v>
      </c>
      <c r="Q102" s="77">
        <f>SUM(Q83,Q32,Q21,Q99)</f>
        <v>88</v>
      </c>
      <c r="R102" s="67">
        <f>SUM(R21,R32,R83,R96)</f>
        <v>88</v>
      </c>
      <c r="S102" s="67"/>
      <c r="T102" s="77">
        <f>SUM(T83,T32,T21,T99)</f>
        <v>1168</v>
      </c>
      <c r="U102" s="67">
        <f>SUM(U21,U32,U83,U96)</f>
        <v>1168</v>
      </c>
      <c r="V102" s="67"/>
      <c r="W102" s="77">
        <f>SUM(W83,W32,W21,W99)</f>
        <v>5866</v>
      </c>
      <c r="X102" s="67">
        <f>SUM(X21,X32,X83,X96)</f>
        <v>5866</v>
      </c>
      <c r="Y102" s="67"/>
      <c r="Z102" s="77">
        <f>SUM(Z83,Z32,Z21,Z99)</f>
        <v>1008</v>
      </c>
      <c r="AA102" s="67">
        <f>SUM(AA21,AA32,AA83,AA96)</f>
        <v>1008</v>
      </c>
      <c r="AB102" s="67"/>
      <c r="AC102" s="77">
        <f>SUM(AC83,AC32,AC21,AC99)</f>
        <v>419</v>
      </c>
      <c r="AD102" s="67">
        <f>SUM(AD21,AD32,AD83,AD96)</f>
        <v>419</v>
      </c>
      <c r="AE102" s="67"/>
      <c r="AF102" s="77">
        <f>SUM(AF21,AF32,AF83,AF99)</f>
        <v>36318</v>
      </c>
      <c r="AG102" s="67">
        <f>SUM(AG83,AG96)</f>
        <v>35077</v>
      </c>
    </row>
    <row r="103" spans="2:34" x14ac:dyDescent="0.25">
      <c r="B103" s="78"/>
      <c r="C103" s="78"/>
      <c r="D103" s="78"/>
      <c r="E103" s="79"/>
      <c r="F103" s="80">
        <f>E102-F102+E100</f>
        <v>0</v>
      </c>
      <c r="H103" s="79"/>
      <c r="I103" s="80"/>
      <c r="J103" s="80"/>
      <c r="K103" s="79"/>
      <c r="L103" s="80"/>
      <c r="N103" s="79"/>
      <c r="O103" s="80"/>
      <c r="Q103" s="79"/>
      <c r="R103" s="80"/>
      <c r="S103" s="80"/>
      <c r="T103" s="79"/>
      <c r="U103" s="80"/>
      <c r="V103" s="80"/>
      <c r="W103" s="79"/>
      <c r="X103" s="80"/>
      <c r="Y103" s="80"/>
      <c r="Z103" s="79"/>
      <c r="AA103" s="80"/>
      <c r="AB103" s="80"/>
      <c r="AC103" s="79"/>
      <c r="AD103" s="80"/>
      <c r="AE103" s="80"/>
      <c r="AF103" s="79"/>
      <c r="AG103" s="80"/>
    </row>
    <row r="104" spans="2:34" ht="18" x14ac:dyDescent="0.25">
      <c r="B104" s="81"/>
      <c r="C104" s="81"/>
      <c r="D104" s="82"/>
      <c r="E104" s="1"/>
      <c r="F104" s="1"/>
      <c r="H104" s="1"/>
      <c r="I104" s="1"/>
      <c r="J104" s="1"/>
      <c r="K104" s="1"/>
      <c r="L104" s="1"/>
      <c r="N104" s="1"/>
      <c r="O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4" ht="18.75" x14ac:dyDescent="0.3">
      <c r="B105" s="83" t="s">
        <v>106</v>
      </c>
      <c r="C105" s="83" t="s">
        <v>107</v>
      </c>
      <c r="D105" s="84" t="s">
        <v>108</v>
      </c>
      <c r="E105" s="22"/>
      <c r="F105" s="34">
        <f>F110+F111+F113+F115+F118+F119+F120+F121+F122+F124+F114</f>
        <v>370</v>
      </c>
      <c r="H105" s="22"/>
      <c r="I105" s="34"/>
      <c r="J105" s="34"/>
      <c r="K105" s="22"/>
      <c r="L105" s="34"/>
      <c r="N105" s="22"/>
      <c r="O105" s="34"/>
      <c r="Q105" s="22"/>
      <c r="R105" s="34"/>
      <c r="S105" s="34"/>
      <c r="T105" s="22"/>
      <c r="U105" s="34"/>
      <c r="V105" s="34"/>
      <c r="W105" s="22"/>
      <c r="X105" s="34"/>
      <c r="Y105" s="34"/>
      <c r="Z105" s="22"/>
      <c r="AA105" s="34"/>
      <c r="AB105" s="34"/>
      <c r="AC105" s="22"/>
      <c r="AD105" s="34"/>
      <c r="AE105" s="34"/>
      <c r="AF105" s="22"/>
      <c r="AG105" s="34"/>
    </row>
    <row r="106" spans="2:34" ht="18" x14ac:dyDescent="0.25">
      <c r="B106" s="48">
        <v>5222</v>
      </c>
      <c r="C106" s="48">
        <v>3419</v>
      </c>
      <c r="D106" s="22" t="s">
        <v>109</v>
      </c>
      <c r="E106" s="22"/>
      <c r="F106" s="34">
        <v>71</v>
      </c>
      <c r="H106" s="85" t="s">
        <v>110</v>
      </c>
      <c r="I106" s="34"/>
      <c r="J106" s="34"/>
      <c r="K106" s="85"/>
      <c r="L106" s="34"/>
      <c r="N106" s="85"/>
      <c r="O106" s="34"/>
      <c r="Q106" s="85"/>
      <c r="R106" s="34"/>
      <c r="S106" s="34"/>
      <c r="T106" s="85"/>
      <c r="U106" s="34"/>
      <c r="V106" s="34"/>
      <c r="W106" s="85"/>
      <c r="X106" s="34"/>
      <c r="Y106" s="34"/>
      <c r="Z106" s="85"/>
      <c r="AA106" s="34"/>
      <c r="AB106" s="34"/>
      <c r="AC106" s="85"/>
      <c r="AD106" s="34"/>
      <c r="AE106" s="34"/>
      <c r="AF106" s="22"/>
      <c r="AG106" s="34"/>
    </row>
    <row r="107" spans="2:34" ht="18" x14ac:dyDescent="0.25">
      <c r="B107" s="48">
        <v>6322</v>
      </c>
      <c r="C107" s="48">
        <v>3419</v>
      </c>
      <c r="D107" s="22" t="s">
        <v>111</v>
      </c>
      <c r="E107" s="22"/>
      <c r="F107" s="34">
        <v>119</v>
      </c>
      <c r="H107" s="85" t="s">
        <v>112</v>
      </c>
      <c r="I107" s="86"/>
      <c r="J107" s="86"/>
      <c r="K107" s="85"/>
      <c r="L107" s="86"/>
      <c r="N107" s="85"/>
      <c r="O107" s="86"/>
      <c r="Q107" s="85"/>
      <c r="R107" s="86"/>
      <c r="S107" s="86"/>
      <c r="T107" s="85"/>
      <c r="U107" s="86"/>
      <c r="V107" s="86"/>
      <c r="W107" s="85"/>
      <c r="X107" s="86"/>
      <c r="Y107" s="86"/>
      <c r="Z107" s="85"/>
      <c r="AA107" s="86"/>
      <c r="AB107" s="86"/>
      <c r="AC107" s="85"/>
      <c r="AD107" s="86"/>
      <c r="AE107" s="86"/>
      <c r="AF107" s="22"/>
      <c r="AG107" s="34"/>
    </row>
    <row r="108" spans="2:34" ht="18" x14ac:dyDescent="0.25">
      <c r="B108" s="48">
        <v>5222</v>
      </c>
      <c r="C108" s="48">
        <v>5512</v>
      </c>
      <c r="D108" s="22" t="s">
        <v>113</v>
      </c>
      <c r="E108" s="22"/>
      <c r="F108" s="34">
        <v>140</v>
      </c>
      <c r="H108" s="22"/>
      <c r="I108" s="34"/>
      <c r="J108" s="34"/>
      <c r="K108" s="22"/>
      <c r="L108" s="34"/>
      <c r="N108" s="22"/>
      <c r="O108" s="34"/>
      <c r="Q108" s="22"/>
      <c r="R108" s="34"/>
      <c r="S108" s="34"/>
      <c r="T108" s="22"/>
      <c r="U108" s="34"/>
      <c r="V108" s="34"/>
      <c r="W108" s="22"/>
      <c r="X108" s="34"/>
      <c r="Y108" s="34"/>
      <c r="Z108" s="22"/>
      <c r="AA108" s="34"/>
      <c r="AB108" s="34"/>
      <c r="AC108" s="22"/>
      <c r="AD108" s="34"/>
      <c r="AE108" s="34"/>
      <c r="AF108" s="22"/>
      <c r="AG108" s="34"/>
    </row>
    <row r="109" spans="2:34" ht="18" x14ac:dyDescent="0.25">
      <c r="B109" s="48">
        <v>5221</v>
      </c>
      <c r="C109" s="48">
        <v>4356</v>
      </c>
      <c r="D109" s="22" t="s">
        <v>114</v>
      </c>
      <c r="E109" s="22"/>
      <c r="F109" s="34">
        <v>60</v>
      </c>
      <c r="H109" s="22"/>
      <c r="I109" s="34"/>
      <c r="J109" s="34"/>
      <c r="K109" s="22"/>
      <c r="L109" s="34"/>
      <c r="N109" s="22"/>
      <c r="O109" s="34"/>
      <c r="Q109" s="22"/>
      <c r="R109" s="34"/>
      <c r="S109" s="34"/>
      <c r="T109" s="22"/>
      <c r="U109" s="34"/>
      <c r="V109" s="34"/>
      <c r="W109" s="22"/>
      <c r="X109" s="34"/>
      <c r="Y109" s="34"/>
      <c r="Z109" s="22"/>
      <c r="AA109" s="34"/>
      <c r="AB109" s="34"/>
      <c r="AC109" s="22"/>
      <c r="AD109" s="34"/>
      <c r="AE109" s="34"/>
      <c r="AF109" s="22"/>
      <c r="AG109" s="34"/>
    </row>
    <row r="110" spans="2:34" ht="18" x14ac:dyDescent="0.25">
      <c r="B110" s="87">
        <v>5222</v>
      </c>
      <c r="C110" s="87">
        <v>6409</v>
      </c>
      <c r="D110" s="88" t="s">
        <v>115</v>
      </c>
      <c r="E110" s="88"/>
      <c r="F110" s="89">
        <v>15</v>
      </c>
      <c r="H110" s="88"/>
      <c r="I110" s="89"/>
      <c r="J110" s="89"/>
      <c r="K110" s="88"/>
      <c r="L110" s="89"/>
      <c r="N110" s="88"/>
      <c r="O110" s="89"/>
      <c r="Q110" s="88"/>
      <c r="R110" s="89"/>
      <c r="S110" s="89"/>
      <c r="T110" s="88"/>
      <c r="U110" s="89"/>
      <c r="V110" s="89"/>
      <c r="W110" s="88"/>
      <c r="X110" s="89"/>
      <c r="Y110" s="89"/>
      <c r="Z110" s="88"/>
      <c r="AA110" s="89"/>
      <c r="AB110" s="89"/>
      <c r="AC110" s="88"/>
      <c r="AD110" s="89"/>
      <c r="AE110" s="89"/>
      <c r="AF110" s="88"/>
      <c r="AG110" s="89"/>
    </row>
    <row r="111" spans="2:34" ht="18" x14ac:dyDescent="0.25">
      <c r="B111" s="87">
        <v>5222</v>
      </c>
      <c r="C111" s="87">
        <v>6409</v>
      </c>
      <c r="D111" s="88" t="s">
        <v>116</v>
      </c>
      <c r="E111" s="88"/>
      <c r="F111" s="89">
        <v>15</v>
      </c>
      <c r="H111" s="88"/>
      <c r="I111" s="89"/>
      <c r="J111" s="89"/>
      <c r="K111" s="88"/>
      <c r="L111" s="89"/>
      <c r="N111" s="88"/>
      <c r="O111" s="89"/>
      <c r="Q111" s="88"/>
      <c r="R111" s="89"/>
      <c r="S111" s="89"/>
      <c r="T111" s="88"/>
      <c r="U111" s="89"/>
      <c r="V111" s="89"/>
      <c r="W111" s="88"/>
      <c r="X111" s="89"/>
      <c r="Y111" s="89"/>
      <c r="Z111" s="88"/>
      <c r="AA111" s="89"/>
      <c r="AB111" s="89"/>
      <c r="AC111" s="88"/>
      <c r="AD111" s="89"/>
      <c r="AE111" s="89"/>
      <c r="AF111" s="88"/>
      <c r="AG111" s="89"/>
    </row>
    <row r="112" spans="2:34" ht="18" x14ac:dyDescent="0.25">
      <c r="B112" s="48">
        <v>5222</v>
      </c>
      <c r="C112" s="48">
        <v>3419</v>
      </c>
      <c r="D112" s="22" t="s">
        <v>117</v>
      </c>
      <c r="E112" s="22"/>
      <c r="F112" s="34">
        <v>20</v>
      </c>
      <c r="H112" s="22"/>
      <c r="I112" s="34"/>
      <c r="J112" s="34"/>
      <c r="K112" s="22"/>
      <c r="L112" s="34"/>
      <c r="N112" s="22"/>
      <c r="O112" s="34"/>
      <c r="Q112" s="22"/>
      <c r="R112" s="34"/>
      <c r="S112" s="34"/>
      <c r="T112" s="22"/>
      <c r="U112" s="34"/>
      <c r="V112" s="34"/>
      <c r="W112" s="22"/>
      <c r="X112" s="34"/>
      <c r="Y112" s="34"/>
      <c r="Z112" s="22"/>
      <c r="AA112" s="34"/>
      <c r="AB112" s="34"/>
      <c r="AC112" s="22"/>
      <c r="AD112" s="34"/>
      <c r="AE112" s="34"/>
      <c r="AF112" s="22"/>
      <c r="AG112" s="34"/>
    </row>
    <row r="113" spans="2:33" ht="18" x14ac:dyDescent="0.25">
      <c r="B113" s="87">
        <v>5222</v>
      </c>
      <c r="C113" s="87">
        <v>6409</v>
      </c>
      <c r="D113" s="88" t="s">
        <v>118</v>
      </c>
      <c r="E113" s="88"/>
      <c r="F113" s="89">
        <v>50</v>
      </c>
      <c r="H113" s="88"/>
      <c r="I113" s="89"/>
      <c r="J113" s="89"/>
      <c r="K113" s="88"/>
      <c r="L113" s="89"/>
      <c r="N113" s="88"/>
      <c r="O113" s="89"/>
      <c r="Q113" s="88"/>
      <c r="R113" s="89"/>
      <c r="S113" s="89"/>
      <c r="T113" s="88"/>
      <c r="U113" s="89"/>
      <c r="V113" s="89"/>
      <c r="W113" s="88"/>
      <c r="X113" s="89"/>
      <c r="Y113" s="89"/>
      <c r="Z113" s="88"/>
      <c r="AA113" s="89"/>
      <c r="AB113" s="89"/>
      <c r="AC113" s="88"/>
      <c r="AD113" s="89"/>
      <c r="AE113" s="89"/>
      <c r="AF113" s="88"/>
      <c r="AG113" s="89"/>
    </row>
    <row r="114" spans="2:33" ht="18" x14ac:dyDescent="0.25">
      <c r="B114" s="87">
        <v>5339</v>
      </c>
      <c r="C114" s="87">
        <v>6409</v>
      </c>
      <c r="D114" s="88" t="s">
        <v>119</v>
      </c>
      <c r="E114" s="88"/>
      <c r="F114" s="89">
        <v>1</v>
      </c>
      <c r="H114" s="88"/>
      <c r="I114" s="89"/>
      <c r="J114" s="89"/>
      <c r="K114" s="88"/>
      <c r="L114" s="89"/>
      <c r="N114" s="88"/>
      <c r="O114" s="89"/>
      <c r="Q114" s="88"/>
      <c r="R114" s="89"/>
      <c r="S114" s="89"/>
      <c r="T114" s="88"/>
      <c r="U114" s="89"/>
      <c r="V114" s="89"/>
      <c r="W114" s="88"/>
      <c r="X114" s="89"/>
      <c r="Y114" s="89"/>
      <c r="Z114" s="88"/>
      <c r="AA114" s="89"/>
      <c r="AB114" s="89"/>
      <c r="AC114" s="88"/>
      <c r="AD114" s="89"/>
      <c r="AE114" s="89"/>
      <c r="AF114" s="88"/>
      <c r="AG114" s="89"/>
    </row>
    <row r="115" spans="2:33" ht="18" x14ac:dyDescent="0.25">
      <c r="B115" s="87">
        <v>5222</v>
      </c>
      <c r="C115" s="87">
        <v>6409</v>
      </c>
      <c r="D115" s="88" t="s">
        <v>120</v>
      </c>
      <c r="E115" s="88"/>
      <c r="F115" s="89">
        <v>46</v>
      </c>
      <c r="H115" s="88"/>
      <c r="I115" s="89"/>
      <c r="J115" s="89"/>
      <c r="K115" s="88"/>
      <c r="L115" s="89"/>
      <c r="N115" s="88"/>
      <c r="O115" s="89"/>
      <c r="Q115" s="88"/>
      <c r="R115" s="89"/>
      <c r="S115" s="89"/>
      <c r="T115" s="88"/>
      <c r="U115" s="89"/>
      <c r="V115" s="89"/>
      <c r="W115" s="88"/>
      <c r="X115" s="89"/>
      <c r="Y115" s="89"/>
      <c r="Z115" s="88"/>
      <c r="AA115" s="89"/>
      <c r="AB115" s="89"/>
      <c r="AC115" s="88"/>
      <c r="AD115" s="89"/>
      <c r="AE115" s="89"/>
      <c r="AF115" s="88"/>
      <c r="AG115" s="89"/>
    </row>
    <row r="116" spans="2:33" ht="18" x14ac:dyDescent="0.25">
      <c r="B116" s="48"/>
      <c r="C116" s="48"/>
      <c r="D116" s="22"/>
      <c r="E116" s="22"/>
      <c r="F116" s="34"/>
      <c r="H116" s="22"/>
      <c r="I116" s="34"/>
      <c r="J116" s="34"/>
      <c r="K116" s="22"/>
      <c r="L116" s="34"/>
      <c r="N116" s="22"/>
      <c r="O116" s="34"/>
      <c r="Q116" s="22"/>
      <c r="R116" s="34"/>
      <c r="S116" s="34"/>
      <c r="T116" s="22"/>
      <c r="U116" s="34"/>
      <c r="V116" s="34"/>
      <c r="W116" s="22"/>
      <c r="X116" s="34"/>
      <c r="Y116" s="34"/>
      <c r="Z116" s="22"/>
      <c r="AA116" s="34"/>
      <c r="AB116" s="34"/>
      <c r="AC116" s="22"/>
      <c r="AD116" s="34"/>
      <c r="AE116" s="34"/>
      <c r="AF116" s="22"/>
      <c r="AG116" s="34"/>
    </row>
    <row r="117" spans="2:33" ht="18.75" x14ac:dyDescent="0.3">
      <c r="B117" s="90" t="s">
        <v>106</v>
      </c>
      <c r="C117" s="83" t="s">
        <v>107</v>
      </c>
      <c r="D117" s="91" t="s">
        <v>121</v>
      </c>
      <c r="E117" s="92"/>
      <c r="F117" s="92"/>
      <c r="H117" s="92"/>
      <c r="I117" s="92"/>
      <c r="J117" s="22"/>
      <c r="K117" s="92"/>
      <c r="L117" s="92"/>
      <c r="N117" s="92"/>
      <c r="O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</row>
    <row r="118" spans="2:33" ht="18" x14ac:dyDescent="0.25">
      <c r="B118" s="93">
        <v>5179</v>
      </c>
      <c r="C118" s="93">
        <v>6409</v>
      </c>
      <c r="D118" s="88" t="s">
        <v>122</v>
      </c>
      <c r="E118" s="94"/>
      <c r="F118" s="89">
        <v>6</v>
      </c>
      <c r="H118" s="94"/>
      <c r="I118" s="89"/>
      <c r="J118" s="89"/>
      <c r="K118" s="94"/>
      <c r="L118" s="89"/>
      <c r="N118" s="94"/>
      <c r="O118" s="89"/>
      <c r="Q118" s="94"/>
      <c r="R118" s="89"/>
      <c r="S118" s="89"/>
      <c r="T118" s="94"/>
      <c r="U118" s="89"/>
      <c r="V118" s="89"/>
      <c r="W118" s="94"/>
      <c r="X118" s="89"/>
      <c r="Y118" s="89"/>
      <c r="Z118" s="94"/>
      <c r="AA118" s="89"/>
      <c r="AB118" s="89"/>
      <c r="AC118" s="94"/>
      <c r="AD118" s="89"/>
      <c r="AE118" s="89"/>
      <c r="AF118" s="94"/>
      <c r="AG118" s="89"/>
    </row>
    <row r="119" spans="2:33" ht="18" x14ac:dyDescent="0.25">
      <c r="B119" s="93">
        <v>5179</v>
      </c>
      <c r="C119" s="88">
        <v>6409</v>
      </c>
      <c r="D119" s="95" t="s">
        <v>123</v>
      </c>
      <c r="E119" s="94"/>
      <c r="F119" s="89">
        <v>4</v>
      </c>
      <c r="H119" s="94"/>
      <c r="I119" s="89"/>
      <c r="J119" s="89"/>
      <c r="K119" s="94"/>
      <c r="L119" s="89"/>
      <c r="N119" s="94"/>
      <c r="O119" s="89"/>
      <c r="Q119" s="94"/>
      <c r="R119" s="89"/>
      <c r="S119" s="89"/>
      <c r="T119" s="94"/>
      <c r="U119" s="89"/>
      <c r="V119" s="89"/>
      <c r="W119" s="94"/>
      <c r="X119" s="89"/>
      <c r="Y119" s="89"/>
      <c r="Z119" s="94"/>
      <c r="AA119" s="89"/>
      <c r="AB119" s="89"/>
      <c r="AC119" s="94"/>
      <c r="AD119" s="89"/>
      <c r="AE119" s="89"/>
      <c r="AF119" s="94"/>
      <c r="AG119" s="89"/>
    </row>
    <row r="120" spans="2:33" ht="18" x14ac:dyDescent="0.25">
      <c r="B120" s="93">
        <v>5329</v>
      </c>
      <c r="C120" s="96">
        <v>6409</v>
      </c>
      <c r="D120" s="95" t="s">
        <v>124</v>
      </c>
      <c r="E120" s="94"/>
      <c r="F120" s="89">
        <v>3</v>
      </c>
      <c r="H120" s="94"/>
      <c r="I120" s="89"/>
      <c r="J120" s="89"/>
      <c r="K120" s="94"/>
      <c r="L120" s="89"/>
      <c r="N120" s="94"/>
      <c r="O120" s="89"/>
      <c r="Q120" s="94"/>
      <c r="R120" s="89"/>
      <c r="S120" s="89"/>
      <c r="T120" s="94"/>
      <c r="U120" s="89"/>
      <c r="V120" s="89"/>
      <c r="W120" s="94"/>
      <c r="X120" s="89"/>
      <c r="Y120" s="89"/>
      <c r="Z120" s="94"/>
      <c r="AA120" s="89"/>
      <c r="AB120" s="89"/>
      <c r="AC120" s="94"/>
      <c r="AD120" s="89"/>
      <c r="AE120" s="89"/>
      <c r="AF120" s="94"/>
      <c r="AG120" s="89"/>
    </row>
    <row r="121" spans="2:33" ht="18" x14ac:dyDescent="0.25">
      <c r="B121" s="87">
        <v>5329</v>
      </c>
      <c r="C121" s="96">
        <v>6409</v>
      </c>
      <c r="D121" s="88" t="s">
        <v>125</v>
      </c>
      <c r="E121" s="89"/>
      <c r="F121" s="89">
        <v>214</v>
      </c>
      <c r="H121" s="89"/>
      <c r="I121" s="89"/>
      <c r="J121" s="89"/>
      <c r="K121" s="89"/>
      <c r="L121" s="89"/>
      <c r="N121" s="89"/>
      <c r="O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</row>
    <row r="122" spans="2:33" ht="18" x14ac:dyDescent="0.25">
      <c r="B122" s="87">
        <v>5179</v>
      </c>
      <c r="C122" s="87">
        <v>6409</v>
      </c>
      <c r="D122" s="88" t="s">
        <v>126</v>
      </c>
      <c r="E122" s="88"/>
      <c r="F122" s="88">
        <v>1</v>
      </c>
      <c r="H122" s="88"/>
      <c r="I122" s="88"/>
      <c r="J122" s="88"/>
      <c r="K122" s="88"/>
      <c r="L122" s="88"/>
      <c r="N122" s="88"/>
      <c r="O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</row>
    <row r="123" spans="2:33" ht="18" x14ac:dyDescent="0.25">
      <c r="B123" s="34"/>
      <c r="C123" s="34"/>
      <c r="D123" s="34"/>
      <c r="E123" s="97"/>
      <c r="F123" s="34"/>
      <c r="H123" s="97"/>
      <c r="I123" s="34"/>
      <c r="J123" s="34"/>
      <c r="K123" s="97"/>
      <c r="L123" s="34"/>
      <c r="N123" s="97"/>
      <c r="O123" s="34"/>
      <c r="Q123" s="97"/>
      <c r="R123" s="34"/>
      <c r="S123" s="34"/>
      <c r="T123" s="97"/>
      <c r="U123" s="34"/>
      <c r="V123" s="34"/>
      <c r="W123" s="97"/>
      <c r="X123" s="34"/>
      <c r="Y123" s="34"/>
      <c r="Z123" s="97"/>
      <c r="AA123" s="34"/>
      <c r="AB123" s="34"/>
      <c r="AC123" s="97"/>
      <c r="AD123" s="34"/>
      <c r="AE123" s="34"/>
      <c r="AF123" s="97"/>
      <c r="AG123" s="34"/>
    </row>
    <row r="124" spans="2:33" ht="20.25" x14ac:dyDescent="0.3">
      <c r="B124" s="87">
        <v>5909</v>
      </c>
      <c r="C124" s="87">
        <v>6409</v>
      </c>
      <c r="D124" s="88" t="s">
        <v>127</v>
      </c>
      <c r="E124" s="3"/>
      <c r="F124" s="88">
        <v>15</v>
      </c>
      <c r="H124" s="3"/>
      <c r="I124" s="88"/>
      <c r="J124" s="88"/>
      <c r="K124" s="3"/>
      <c r="L124" s="88"/>
      <c r="N124" s="3"/>
      <c r="O124" s="88"/>
      <c r="Q124" s="3"/>
      <c r="R124" s="88"/>
      <c r="S124" s="88"/>
      <c r="T124" s="3"/>
      <c r="U124" s="88"/>
      <c r="V124" s="88"/>
      <c r="W124" s="3"/>
      <c r="X124" s="88"/>
      <c r="Y124" s="88"/>
      <c r="Z124" s="3"/>
      <c r="AA124" s="88"/>
      <c r="AB124" s="88"/>
      <c r="AC124" s="3"/>
      <c r="AD124" s="88"/>
      <c r="AE124" s="88"/>
      <c r="AF124" s="3"/>
      <c r="AG124" s="88"/>
    </row>
    <row r="125" spans="2:33" ht="20.25" x14ac:dyDescent="0.3">
      <c r="B125" s="87"/>
      <c r="C125" s="87"/>
      <c r="D125" s="88"/>
      <c r="E125" s="3"/>
      <c r="F125" s="88"/>
      <c r="H125" s="3"/>
      <c r="I125" s="88"/>
      <c r="J125" s="88"/>
      <c r="K125" s="3"/>
      <c r="L125" s="88"/>
      <c r="N125" s="3"/>
      <c r="O125" s="88"/>
      <c r="Q125" s="3"/>
      <c r="R125" s="88"/>
      <c r="S125" s="88"/>
      <c r="T125" s="3"/>
      <c r="U125" s="88"/>
      <c r="V125" s="88"/>
      <c r="W125" s="3"/>
      <c r="X125" s="88"/>
      <c r="Y125" s="88"/>
      <c r="Z125" s="3"/>
      <c r="AA125" s="88"/>
      <c r="AB125" s="88"/>
      <c r="AC125" s="3"/>
      <c r="AD125" s="88"/>
      <c r="AE125" s="88"/>
      <c r="AF125" s="3"/>
      <c r="AG125" s="88"/>
    </row>
    <row r="126" spans="2:33" ht="20.25" x14ac:dyDescent="0.3">
      <c r="B126" s="87"/>
      <c r="C126" s="87"/>
      <c r="D126" s="88"/>
      <c r="E126" s="3"/>
      <c r="F126" s="88"/>
      <c r="H126" s="3"/>
      <c r="I126" s="88"/>
      <c r="J126" s="88"/>
      <c r="K126" s="3"/>
      <c r="L126" s="88"/>
      <c r="N126" s="3"/>
      <c r="O126" s="88"/>
      <c r="Q126" s="3"/>
      <c r="R126" s="88"/>
      <c r="S126" s="88"/>
      <c r="T126" s="3"/>
      <c r="U126" s="88"/>
      <c r="V126" s="88"/>
      <c r="W126" s="3"/>
      <c r="X126" s="88"/>
      <c r="Y126" s="88"/>
      <c r="Z126" s="3"/>
      <c r="AA126" s="88"/>
      <c r="AB126" s="88"/>
      <c r="AC126" s="3"/>
      <c r="AD126" s="88"/>
      <c r="AE126" s="88"/>
      <c r="AF126" s="3"/>
      <c r="AG126" s="88"/>
    </row>
    <row r="127" spans="2:33" ht="20.25" x14ac:dyDescent="0.3">
      <c r="B127" s="87"/>
      <c r="C127" s="87"/>
      <c r="D127" s="88"/>
      <c r="E127" s="3"/>
      <c r="F127" s="88"/>
      <c r="H127" s="3"/>
      <c r="I127" s="88"/>
      <c r="J127" s="88"/>
      <c r="K127" s="3"/>
      <c r="L127" s="88"/>
      <c r="N127" s="3"/>
      <c r="O127" s="88"/>
      <c r="Q127" s="3"/>
      <c r="R127" s="88"/>
      <c r="S127" s="88"/>
      <c r="T127" s="3"/>
      <c r="U127" s="88"/>
      <c r="V127" s="88"/>
      <c r="W127" s="3"/>
      <c r="X127" s="88"/>
      <c r="Y127" s="88"/>
      <c r="Z127" s="3"/>
      <c r="AA127" s="88"/>
      <c r="AB127" s="88"/>
      <c r="AC127" s="3"/>
      <c r="AD127" s="88"/>
      <c r="AE127" s="88"/>
      <c r="AF127" s="3"/>
      <c r="AG127" s="88"/>
    </row>
    <row r="128" spans="2:33" ht="20.25" x14ac:dyDescent="0.3">
      <c r="B128" s="98"/>
      <c r="C128" s="98"/>
      <c r="D128" s="99"/>
      <c r="E128" s="3"/>
      <c r="F128" s="3"/>
      <c r="H128" s="3"/>
      <c r="I128" s="3"/>
      <c r="J128" s="3"/>
      <c r="K128" s="3"/>
      <c r="L128" s="3"/>
      <c r="N128" s="3"/>
      <c r="O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2:33" ht="34.5" x14ac:dyDescent="0.45">
      <c r="B129" s="100"/>
      <c r="C129" s="101"/>
      <c r="D129" s="102" t="s">
        <v>138</v>
      </c>
      <c r="E129" s="3"/>
      <c r="F129" s="3"/>
      <c r="H129" s="3"/>
      <c r="I129" s="3"/>
      <c r="J129" s="3"/>
      <c r="K129" s="3"/>
      <c r="L129" s="3"/>
      <c r="N129" s="3"/>
      <c r="O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2:33" ht="34.5" x14ac:dyDescent="0.45">
      <c r="B130" s="100"/>
      <c r="C130" s="101"/>
      <c r="D130" s="102" t="s">
        <v>128</v>
      </c>
      <c r="E130" s="3"/>
      <c r="F130" s="3"/>
      <c r="H130" s="3"/>
      <c r="I130" s="3"/>
      <c r="J130" s="3"/>
      <c r="K130" s="3"/>
      <c r="L130" s="3"/>
      <c r="N130" s="3"/>
      <c r="O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2:33" ht="34.5" x14ac:dyDescent="0.45">
      <c r="B131" s="100"/>
      <c r="C131" s="101"/>
      <c r="D131" s="102" t="s">
        <v>129</v>
      </c>
      <c r="E131" s="3"/>
      <c r="F131" s="3"/>
      <c r="H131" s="3"/>
      <c r="I131" s="3"/>
      <c r="J131" s="3"/>
      <c r="K131" s="3"/>
      <c r="L131" s="3"/>
      <c r="N131" s="3"/>
      <c r="O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2:33" ht="20.25" x14ac:dyDescent="0.3">
      <c r="B132" s="4"/>
      <c r="C132" s="3"/>
      <c r="D132" s="3"/>
      <c r="E132" s="3"/>
      <c r="F132" s="3"/>
      <c r="H132" s="3"/>
      <c r="I132" s="3"/>
      <c r="J132" s="3"/>
      <c r="K132" s="3"/>
      <c r="L132" s="3"/>
      <c r="N132" s="3"/>
      <c r="O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2:33" ht="20.25" x14ac:dyDescent="0.3">
      <c r="B133" s="3"/>
      <c r="C133" s="3"/>
      <c r="D133" s="3"/>
      <c r="E133" s="3"/>
      <c r="F133" s="3"/>
      <c r="H133" s="3"/>
      <c r="I133" s="3"/>
      <c r="J133" s="3"/>
      <c r="K133" s="3"/>
      <c r="L133" s="3"/>
      <c r="N133" s="3"/>
      <c r="O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2:33" ht="20.25" x14ac:dyDescent="0.3">
      <c r="B134" s="3"/>
      <c r="C134" s="3"/>
      <c r="D134" s="3"/>
      <c r="E134" s="3"/>
      <c r="F134" s="3"/>
      <c r="H134" s="3"/>
      <c r="I134" s="3"/>
      <c r="J134" s="3"/>
      <c r="K134" s="3"/>
      <c r="L134" s="3"/>
      <c r="N134" s="3"/>
      <c r="O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2:33" ht="20.25" x14ac:dyDescent="0.3">
      <c r="B135" s="3"/>
      <c r="C135" s="3"/>
      <c r="D135" s="3"/>
      <c r="E135" s="3"/>
      <c r="F135" s="3"/>
      <c r="H135" s="3"/>
      <c r="I135" s="3"/>
      <c r="J135" s="3"/>
      <c r="K135" s="3"/>
      <c r="L135" s="3"/>
      <c r="N135" s="3"/>
      <c r="O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2:33" ht="20.25" x14ac:dyDescent="0.3">
      <c r="B136" s="3"/>
      <c r="C136" s="3"/>
      <c r="D136" s="3"/>
      <c r="E136" s="3"/>
      <c r="F136" s="3"/>
      <c r="H136" s="3"/>
      <c r="I136" s="3"/>
      <c r="J136" s="3"/>
      <c r="K136" s="3"/>
      <c r="L136" s="3"/>
      <c r="N136" s="3"/>
      <c r="O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2:33" ht="20.25" x14ac:dyDescent="0.3">
      <c r="B137" s="3"/>
      <c r="C137" s="3"/>
      <c r="D137" s="3"/>
      <c r="E137" s="3"/>
      <c r="F137" s="3"/>
      <c r="H137" s="3"/>
      <c r="I137" s="3"/>
      <c r="J137" s="3"/>
      <c r="K137" s="3"/>
      <c r="L137" s="3"/>
      <c r="N137" s="3"/>
      <c r="O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2:33" ht="20.25" x14ac:dyDescent="0.3">
      <c r="B138" s="3"/>
      <c r="C138" s="3"/>
      <c r="D138" s="3"/>
      <c r="E138" s="3"/>
      <c r="F138" s="3"/>
      <c r="H138" s="3"/>
      <c r="I138" s="3"/>
      <c r="J138" s="3"/>
      <c r="K138" s="3"/>
      <c r="L138" s="3"/>
      <c r="N138" s="3"/>
      <c r="O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2:33" ht="20.25" x14ac:dyDescent="0.3">
      <c r="B139" s="3"/>
      <c r="C139" s="3"/>
      <c r="D139" s="3"/>
      <c r="E139" s="3"/>
      <c r="F139" s="3"/>
      <c r="H139" s="3"/>
      <c r="I139" s="3"/>
      <c r="J139" s="3"/>
      <c r="K139" s="3"/>
      <c r="L139" s="3"/>
      <c r="N139" s="3"/>
      <c r="O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2:33" ht="20.25" x14ac:dyDescent="0.3">
      <c r="B140" s="3"/>
      <c r="C140" s="3"/>
      <c r="D140" s="3"/>
      <c r="E140" s="3"/>
      <c r="F140" s="3"/>
      <c r="H140" s="3"/>
      <c r="I140" s="3"/>
      <c r="J140" s="3"/>
      <c r="K140" s="3"/>
      <c r="L140" s="3"/>
      <c r="N140" s="3"/>
      <c r="O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2:33" ht="20.25" x14ac:dyDescent="0.3">
      <c r="B141" s="3"/>
      <c r="C141" s="3"/>
      <c r="D141" s="3"/>
      <c r="E141" s="3"/>
      <c r="F141" s="3"/>
      <c r="H141" s="3"/>
      <c r="I141" s="3"/>
      <c r="J141" s="3"/>
      <c r="K141" s="3"/>
      <c r="L141" s="3"/>
      <c r="N141" s="3"/>
      <c r="O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2:33" ht="20.25" x14ac:dyDescent="0.3">
      <c r="B142" s="3"/>
      <c r="C142" s="3"/>
      <c r="D142" s="3" t="s">
        <v>92</v>
      </c>
      <c r="E142" s="3"/>
      <c r="F142" s="3"/>
      <c r="H142" s="3"/>
      <c r="I142" s="3"/>
      <c r="J142" s="3"/>
      <c r="K142" s="3"/>
      <c r="L142" s="3"/>
      <c r="N142" s="3"/>
      <c r="O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2:33" ht="20.25" x14ac:dyDescent="0.3">
      <c r="B143" s="3"/>
      <c r="C143" s="3"/>
      <c r="D143" s="3"/>
      <c r="E143" s="3"/>
      <c r="F143" s="3"/>
      <c r="H143" s="3"/>
      <c r="I143" s="3"/>
      <c r="J143" s="3"/>
      <c r="K143" s="3"/>
      <c r="L143" s="3"/>
      <c r="N143" s="3"/>
      <c r="O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2:33" ht="20.25" x14ac:dyDescent="0.3">
      <c r="B144" s="3"/>
      <c r="C144" s="3"/>
      <c r="D144" s="3"/>
      <c r="E144" s="3"/>
      <c r="F144" s="3"/>
      <c r="H144" s="3"/>
      <c r="I144" s="3"/>
      <c r="J144" s="3"/>
      <c r="K144" s="3"/>
      <c r="L144" s="3"/>
      <c r="N144" s="3"/>
      <c r="O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2:33" ht="20.25" x14ac:dyDescent="0.3">
      <c r="B145" s="3"/>
      <c r="C145" s="3"/>
      <c r="D145" s="3"/>
      <c r="E145" s="3"/>
      <c r="F145" s="3"/>
      <c r="H145" s="3"/>
      <c r="I145" s="3"/>
      <c r="J145" s="3"/>
      <c r="K145" s="3"/>
      <c r="L145" s="3"/>
      <c r="N145" s="3"/>
      <c r="O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2:33" ht="20.25" x14ac:dyDescent="0.3">
      <c r="B146" s="3"/>
      <c r="C146" s="3"/>
      <c r="D146" s="3"/>
      <c r="E146" s="3"/>
      <c r="F146" s="3"/>
      <c r="H146" s="3"/>
      <c r="I146" s="3"/>
      <c r="J146" s="3"/>
      <c r="K146" s="3"/>
      <c r="L146" s="3"/>
      <c r="N146" s="3"/>
      <c r="O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2:33" ht="20.25" x14ac:dyDescent="0.3">
      <c r="B147" s="3"/>
      <c r="C147" s="3"/>
      <c r="D147" s="3"/>
      <c r="E147" s="3"/>
      <c r="F147" s="3"/>
      <c r="H147" s="3"/>
      <c r="I147" s="3"/>
      <c r="J147" s="3"/>
      <c r="K147" s="3"/>
      <c r="L147" s="3"/>
      <c r="N147" s="3"/>
      <c r="O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2:33" ht="20.25" x14ac:dyDescent="0.3">
      <c r="B148" s="3"/>
      <c r="C148" s="3"/>
      <c r="D148" s="3"/>
      <c r="E148" s="3"/>
      <c r="F148" s="3"/>
      <c r="H148" s="3"/>
      <c r="I148" s="3"/>
      <c r="J148" s="3"/>
      <c r="K148" s="3"/>
      <c r="L148" s="3"/>
      <c r="N148" s="3"/>
      <c r="O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2:33" ht="20.25" x14ac:dyDescent="0.3">
      <c r="B149" s="3"/>
      <c r="C149" s="3"/>
      <c r="D149" s="3"/>
      <c r="E149" s="3"/>
      <c r="F149" s="3"/>
      <c r="H149" s="3"/>
      <c r="I149" s="3"/>
      <c r="J149" s="3"/>
      <c r="K149" s="3"/>
      <c r="L149" s="3"/>
      <c r="N149" s="3"/>
      <c r="O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2:33" ht="20.25" x14ac:dyDescent="0.3">
      <c r="B150" s="3"/>
      <c r="C150" s="3"/>
      <c r="D150" s="3"/>
      <c r="E150" s="3"/>
      <c r="F150" s="3"/>
      <c r="H150" s="3"/>
      <c r="I150" s="3"/>
      <c r="J150" s="3"/>
      <c r="K150" s="3"/>
      <c r="L150" s="3"/>
      <c r="N150" s="3"/>
      <c r="O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2:33" ht="20.25" x14ac:dyDescent="0.3">
      <c r="B151" s="3"/>
      <c r="C151" s="3"/>
      <c r="D151" s="3"/>
      <c r="E151" s="3"/>
      <c r="F151" s="3"/>
      <c r="H151" s="3"/>
      <c r="I151" s="3"/>
      <c r="J151" s="3"/>
      <c r="K151" s="3"/>
      <c r="L151" s="3"/>
      <c r="N151" s="3"/>
      <c r="O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2:33" ht="20.25" x14ac:dyDescent="0.3">
      <c r="B152" s="3"/>
      <c r="C152" s="3"/>
      <c r="D152" s="3"/>
      <c r="E152" s="3"/>
      <c r="F152" s="3"/>
      <c r="H152" s="3"/>
      <c r="I152" s="3"/>
      <c r="J152" s="3"/>
      <c r="K152" s="3"/>
      <c r="L152" s="3"/>
      <c r="N152" s="3"/>
      <c r="O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2:33" ht="20.25" x14ac:dyDescent="0.3">
      <c r="B153" s="3"/>
      <c r="C153" s="3"/>
      <c r="D153" s="3"/>
      <c r="E153" s="3"/>
      <c r="F153" s="3"/>
      <c r="H153" s="3"/>
      <c r="I153" s="3"/>
      <c r="J153" s="3"/>
      <c r="K153" s="3"/>
      <c r="L153" s="3"/>
      <c r="N153" s="3"/>
      <c r="O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2:33" ht="20.25" x14ac:dyDescent="0.3">
      <c r="B154" s="3"/>
      <c r="C154" s="3"/>
      <c r="D154" s="3"/>
      <c r="E154" s="3"/>
      <c r="F154" s="3"/>
      <c r="H154" s="3"/>
      <c r="I154" s="3"/>
      <c r="J154" s="3"/>
      <c r="K154" s="3"/>
      <c r="L154" s="3"/>
      <c r="N154" s="3"/>
      <c r="O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2:33" ht="20.25" x14ac:dyDescent="0.3">
      <c r="B155" s="3"/>
      <c r="C155" s="3"/>
      <c r="D155" s="3"/>
      <c r="E155" s="3"/>
      <c r="F155" s="3"/>
      <c r="H155" s="3"/>
      <c r="I155" s="3"/>
      <c r="J155" s="3"/>
      <c r="K155" s="3"/>
      <c r="L155" s="3"/>
      <c r="N155" s="3"/>
      <c r="O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2:33" ht="20.25" x14ac:dyDescent="0.3">
      <c r="B156" s="3"/>
      <c r="C156" s="3"/>
      <c r="D156" s="3"/>
      <c r="E156" s="3"/>
      <c r="F156" s="3"/>
      <c r="H156" s="3"/>
      <c r="I156" s="3"/>
      <c r="J156" s="3"/>
      <c r="K156" s="3"/>
      <c r="L156" s="3"/>
      <c r="N156" s="3"/>
      <c r="O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</sheetData>
  <mergeCells count="19">
    <mergeCell ref="AF98:AG98"/>
    <mergeCell ref="AC3:AD4"/>
    <mergeCell ref="AC98:AD98"/>
    <mergeCell ref="Z3:AA4"/>
    <mergeCell ref="AF3:AG4"/>
    <mergeCell ref="E98:F98"/>
    <mergeCell ref="H98:I98"/>
    <mergeCell ref="K98:L98"/>
    <mergeCell ref="N98:O98"/>
    <mergeCell ref="Q98:R98"/>
    <mergeCell ref="T98:U98"/>
    <mergeCell ref="W98:X98"/>
    <mergeCell ref="Z98:AA98"/>
    <mergeCell ref="H3:I4"/>
    <mergeCell ref="K3:L4"/>
    <mergeCell ref="N3:O4"/>
    <mergeCell ref="Q3:R4"/>
    <mergeCell ref="T3:U4"/>
    <mergeCell ref="W3:X4"/>
  </mergeCells>
  <pageMargins left="0.7" right="0.7" top="0.75" bottom="0.75" header="0.3" footer="0.3"/>
  <pageSetup paperSize="8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2019-12-13T08:39:13Z</cp:lastPrinted>
  <dcterms:created xsi:type="dcterms:W3CDTF">2019-12-02T09:30:45Z</dcterms:created>
  <dcterms:modified xsi:type="dcterms:W3CDTF">2019-12-16T11:41:06Z</dcterms:modified>
</cp:coreProperties>
</file>