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RO č.6\"/>
    </mc:Choice>
  </mc:AlternateContent>
  <bookViews>
    <workbookView xWindow="0" yWindow="0" windowWidth="15645" windowHeight="59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1" i="1" l="1"/>
  <c r="E101" i="1"/>
  <c r="F102" i="1" l="1"/>
  <c r="AA60" i="1" l="1"/>
  <c r="Z7" i="1" l="1"/>
  <c r="Z10" i="1"/>
  <c r="Z98" i="1"/>
  <c r="AA36" i="1"/>
  <c r="AA59" i="1"/>
  <c r="AA81" i="1"/>
  <c r="Z19" i="1"/>
  <c r="X82" i="1"/>
  <c r="AA67" i="1"/>
  <c r="Z49" i="1"/>
  <c r="Z62" i="1"/>
  <c r="AA52" i="1"/>
  <c r="Z52" i="1"/>
  <c r="AA43" i="1"/>
  <c r="Z22" i="1"/>
  <c r="X95" i="1" l="1"/>
  <c r="W82" i="1"/>
  <c r="X31" i="1"/>
  <c r="W31" i="1"/>
  <c r="X21" i="1"/>
  <c r="W21" i="1"/>
  <c r="F104" i="1"/>
  <c r="I101" i="1"/>
  <c r="H101" i="1"/>
  <c r="Z95" i="1"/>
  <c r="U95" i="1"/>
  <c r="O95" i="1"/>
  <c r="F95" i="1"/>
  <c r="AA95" i="1" s="1"/>
  <c r="AA94" i="1"/>
  <c r="Z94" i="1"/>
  <c r="AA93" i="1"/>
  <c r="Z93" i="1"/>
  <c r="AA92" i="1"/>
  <c r="Z92" i="1"/>
  <c r="AA91" i="1"/>
  <c r="Z91" i="1"/>
  <c r="AA90" i="1"/>
  <c r="Z90" i="1"/>
  <c r="AA89" i="1"/>
  <c r="AA88" i="1"/>
  <c r="Z88" i="1"/>
  <c r="AA87" i="1"/>
  <c r="Z87" i="1"/>
  <c r="AA86" i="1"/>
  <c r="Z86" i="1"/>
  <c r="AA85" i="1"/>
  <c r="Z85" i="1"/>
  <c r="U82" i="1"/>
  <c r="T82" i="1"/>
  <c r="T101" i="1" s="1"/>
  <c r="R82" i="1"/>
  <c r="Q82" i="1"/>
  <c r="O82" i="1"/>
  <c r="N82" i="1"/>
  <c r="L82" i="1"/>
  <c r="K82" i="1"/>
  <c r="I82" i="1"/>
  <c r="H82" i="1"/>
  <c r="E82" i="1"/>
  <c r="Z81" i="1"/>
  <c r="F81" i="1"/>
  <c r="AA80" i="1"/>
  <c r="Z80" i="1"/>
  <c r="AA79" i="1"/>
  <c r="AA78" i="1"/>
  <c r="Z78" i="1"/>
  <c r="AA77" i="1"/>
  <c r="Z77" i="1"/>
  <c r="AA76" i="1"/>
  <c r="Z76" i="1"/>
  <c r="AA75" i="1"/>
  <c r="Z75" i="1"/>
  <c r="AA74" i="1"/>
  <c r="AA82" i="1" s="1"/>
  <c r="AA101" i="1" s="1"/>
  <c r="AA73" i="1"/>
  <c r="Z73" i="1"/>
  <c r="AA72" i="1"/>
  <c r="Z72" i="1"/>
  <c r="AA71" i="1"/>
  <c r="Z71" i="1"/>
  <c r="AA70" i="1"/>
  <c r="Z70" i="1"/>
  <c r="AA69" i="1"/>
  <c r="Z69" i="1"/>
  <c r="Z67" i="1"/>
  <c r="AA66" i="1"/>
  <c r="Z66" i="1"/>
  <c r="AA65" i="1"/>
  <c r="Z65" i="1"/>
  <c r="AA64" i="1"/>
  <c r="Z64" i="1"/>
  <c r="AA63" i="1"/>
  <c r="Z63" i="1"/>
  <c r="AA62" i="1"/>
  <c r="AA61" i="1"/>
  <c r="Z61" i="1"/>
  <c r="Z60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1" i="1"/>
  <c r="Z51" i="1"/>
  <c r="AA50" i="1"/>
  <c r="Z50" i="1"/>
  <c r="AA49" i="1"/>
  <c r="AA48" i="1"/>
  <c r="Z48" i="1"/>
  <c r="AA47" i="1"/>
  <c r="Z47" i="1"/>
  <c r="AA46" i="1"/>
  <c r="Z46" i="1"/>
  <c r="AA45" i="1"/>
  <c r="Z45" i="1"/>
  <c r="AA44" i="1"/>
  <c r="Z44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Z36" i="1"/>
  <c r="AA35" i="1"/>
  <c r="Z35" i="1"/>
  <c r="AA34" i="1"/>
  <c r="Z34" i="1"/>
  <c r="Z82" i="1" s="1"/>
  <c r="U31" i="1"/>
  <c r="T31" i="1"/>
  <c r="R31" i="1"/>
  <c r="Q31" i="1"/>
  <c r="Q101" i="1" s="1"/>
  <c r="O31" i="1"/>
  <c r="N31" i="1"/>
  <c r="L31" i="1"/>
  <c r="K31" i="1"/>
  <c r="K101" i="1" s="1"/>
  <c r="H31" i="1"/>
  <c r="E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AA31" i="1" s="1"/>
  <c r="Z31" i="1"/>
  <c r="U21" i="1"/>
  <c r="U101" i="1" s="1"/>
  <c r="T21" i="1"/>
  <c r="R21" i="1"/>
  <c r="R101" i="1" s="1"/>
  <c r="Q21" i="1"/>
  <c r="O21" i="1"/>
  <c r="O101" i="1" s="1"/>
  <c r="N21" i="1"/>
  <c r="N101" i="1" s="1"/>
  <c r="L21" i="1"/>
  <c r="L101" i="1" s="1"/>
  <c r="K21" i="1"/>
  <c r="H21" i="1"/>
  <c r="E21" i="1"/>
  <c r="AA20" i="1"/>
  <c r="Z20" i="1"/>
  <c r="AA19" i="1"/>
  <c r="AA18" i="1"/>
  <c r="Z18" i="1"/>
  <c r="AA17" i="1"/>
  <c r="Z17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AA9" i="1"/>
  <c r="Z9" i="1"/>
  <c r="AA8" i="1"/>
  <c r="Z8" i="1"/>
  <c r="AA7" i="1"/>
  <c r="AA21" i="1" s="1"/>
  <c r="Z21" i="1"/>
  <c r="W101" i="1" l="1"/>
  <c r="X101" i="1"/>
  <c r="F82" i="1"/>
  <c r="F101" i="1" s="1"/>
</calcChain>
</file>

<file path=xl/sharedStrings.xml><?xml version="1.0" encoding="utf-8"?>
<sst xmlns="http://schemas.openxmlformats.org/spreadsheetml/2006/main" count="179" uniqueCount="142">
  <si>
    <t>Rozpočtové opatření č. 1</t>
  </si>
  <si>
    <t>Rozpočtové opatření č. 2</t>
  </si>
  <si>
    <t>Rozpočtové opatření č. 3</t>
  </si>
  <si>
    <t>Rozpočtové opatření č. 4</t>
  </si>
  <si>
    <t>Rozpočtové opatření č. 5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</si>
  <si>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</si>
  <si>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</si>
  <si>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</si>
  <si>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</si>
  <si>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</si>
  <si>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</si>
  <si>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</si>
  <si>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</si>
  <si>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</si>
  <si>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</si>
  <si>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</si>
  <si>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</si>
  <si>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</si>
  <si>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</si>
  <si>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</si>
  <si>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</si>
  <si>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</si>
  <si>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</si>
  <si>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</si>
  <si>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</si>
  <si>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</si>
  <si>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</si>
  <si>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</si>
  <si>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</si>
  <si>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</si>
  <si>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</si>
  <si>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</si>
  <si>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</si>
  <si>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</si>
  <si>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</si>
  <si>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</si>
  <si>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</si>
  <si>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</si>
  <si>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</si>
  <si>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</si>
  <si>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</si>
  <si>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</si>
  <si>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</si>
  <si>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</si>
  <si>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</si>
  <si>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</si>
  <si>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</si>
  <si>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</si>
  <si>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</si>
  <si>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</si>
  <si>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</si>
  <si>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</si>
  <si>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</si>
  <si>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</si>
  <si>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</si>
  <si>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</si>
  <si>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</si>
  <si>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</si>
  <si>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</si>
  <si>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</si>
  <si>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</si>
  <si>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</si>
  <si>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</si>
  <si>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</si>
  <si>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</si>
  <si>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</si>
  <si>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</si>
  <si>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</si>
  <si>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</si>
  <si>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</si>
  <si>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</si>
  <si>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</si>
  <si>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</si>
  <si>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</si>
  <si>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</si>
  <si>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</si>
  <si>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</si>
  <si>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</si>
  <si>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</si>
  <si>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Volby do Evropského parlamentu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</si>
  <si>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</si>
  <si>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</si>
  <si>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</si>
  <si>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</si>
  <si>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Platby daní a poplatků krajům, obcím a st. Fondům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</si>
  <si>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</si>
  <si>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</si>
  <si>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</si>
  <si>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</si>
  <si>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</si>
  <si>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</si>
  <si>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</si>
  <si>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</si>
  <si>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</si>
  <si>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INV Rozšíření VO - propojení Dolansko_Hořansko u Chrásteckých</t>
  </si>
  <si>
    <t>Přeložka VO a výměna světel VO podél I/57 (MASH)</t>
  </si>
  <si>
    <t>INV Revitalizace zeleně</t>
  </si>
  <si>
    <t>Zhotovení PD pro točnu BUS u ZŠ</t>
  </si>
  <si>
    <t>Prodloužení VO do SO Podevsí II</t>
  </si>
  <si>
    <t>INV příspěvek SOH na I.etapu CBVV</t>
  </si>
  <si>
    <t>Financování</t>
  </si>
  <si>
    <t>Zapojení zůstatku na BÚ ke konci roku</t>
  </si>
  <si>
    <t>Úhrada splátky dlouhodobých přijatých půjčených prostředků</t>
  </si>
  <si>
    <t>pol.</t>
  </si>
  <si>
    <t>§</t>
  </si>
  <si>
    <t>Veřejné finanční podpory (VFP)</t>
  </si>
  <si>
    <t>VFP TJ Sokol VP</t>
  </si>
  <si>
    <t>(71.351,-)</t>
  </si>
  <si>
    <t xml:space="preserve">VFP TJ Sokol VP </t>
  </si>
  <si>
    <t>(118.649,-)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</si>
  <si>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</si>
  <si>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</si>
  <si>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</si>
  <si>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</si>
  <si>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</si>
  <si>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</si>
  <si>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VFP ZŠ Horní Lideč (cizí příspěvkové organizaci)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</si>
  <si>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</si>
  <si>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</si>
  <si>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</si>
  <si>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</si>
  <si>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</si>
  <si>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</si>
  <si>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</si>
  <si>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</si>
  <si>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Sejmuto dne:</t>
  </si>
  <si>
    <t>Provedl: Iva Trtíková</t>
  </si>
  <si>
    <t>Rozpočtové opatření č. 6</t>
  </si>
  <si>
    <t>Dar - odpady</t>
  </si>
  <si>
    <t>Navýšení příjmů za služby</t>
  </si>
  <si>
    <t>Mzdy - veřejná zeleň</t>
  </si>
  <si>
    <t>NINV příspěvek SOH</t>
  </si>
  <si>
    <t>Aktualizace digitálního povodňového plánu</t>
  </si>
  <si>
    <t>PD pro CBVV</t>
  </si>
  <si>
    <t>Příjem dotace: Modernizace odb.učeben ZŠ VP</t>
  </si>
  <si>
    <t>3320 - Čerpání dotace, 2351 - Vlastní zrdroje: Modernizace odb.učeben ZŠ VP</t>
  </si>
  <si>
    <t>zapojení zůstatku z min let</t>
  </si>
  <si>
    <t>Daň z hazardních her</t>
  </si>
  <si>
    <t>DPFO</t>
  </si>
  <si>
    <t>Geometrické plány</t>
  </si>
  <si>
    <t>Příjem + výdej:KOVAR CUP 2019</t>
  </si>
  <si>
    <t>Vyvěšeno dne: 17.9.2019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</si>
</sst>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2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0" fontId="1" fillId="0" borderId="5" xfId="0" applyFont="1" applyBorder="1" applyAlignment="1">
      <alignment shrinkToFit="1"/>
    </xf>
    <xf numFmtId="0" fontId="1" fillId="0" borderId="5" xfId="0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8" fillId="0" borderId="5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0" xfId="0" applyFont="1" applyBorder="1"/>
    <xf numFmtId="0" fontId="8" fillId="0" borderId="5" xfId="0" applyFont="1" applyFill="1" applyBorder="1"/>
    <xf numFmtId="0" fontId="3" fillId="0" borderId="0" xfId="0" applyFont="1"/>
    <xf numFmtId="0" fontId="1" fillId="0" borderId="5" xfId="0" applyFont="1" applyBorder="1"/>
    <xf numFmtId="0" fontId="1" fillId="0" borderId="11" xfId="0" applyFont="1" applyBorder="1"/>
    <xf numFmtId="0" fontId="1" fillId="0" borderId="5" xfId="0" applyFont="1" applyFill="1" applyBorder="1"/>
    <xf numFmtId="0" fontId="1" fillId="0" borderId="8" xfId="0" applyFont="1" applyBorder="1"/>
    <xf numFmtId="0" fontId="1" fillId="0" borderId="0" xfId="0" applyFont="1" applyBorder="1"/>
    <xf numFmtId="0" fontId="8" fillId="0" borderId="12" xfId="0" applyFont="1" applyBorder="1"/>
    <xf numFmtId="0" fontId="8" fillId="0" borderId="12" xfId="0" applyFont="1" applyFill="1" applyBorder="1"/>
    <xf numFmtId="0" fontId="1" fillId="0" borderId="12" xfId="0" applyFont="1" applyFill="1" applyBorder="1"/>
    <xf numFmtId="0" fontId="8" fillId="0" borderId="0" xfId="0" applyFont="1"/>
    <xf numFmtId="1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13" xfId="0" applyFont="1" applyFill="1" applyBorder="1"/>
    <xf numFmtId="0" fontId="8" fillId="0" borderId="11" xfId="0" applyFont="1" applyFill="1" applyBorder="1"/>
    <xf numFmtId="0" fontId="8" fillId="0" borderId="0" xfId="0" applyFont="1" applyFill="1" applyBorder="1"/>
    <xf numFmtId="0" fontId="8" fillId="0" borderId="13" xfId="0" applyFont="1" applyBorder="1"/>
    <xf numFmtId="3" fontId="8" fillId="0" borderId="11" xfId="0" applyNumberFormat="1" applyFont="1" applyFill="1" applyBorder="1"/>
    <xf numFmtId="3" fontId="8" fillId="0" borderId="0" xfId="0" applyNumberFormat="1" applyFont="1" applyFill="1" applyBorder="1"/>
    <xf numFmtId="3" fontId="8" fillId="0" borderId="12" xfId="0" applyNumberFormat="1" applyFont="1" applyFill="1" applyBorder="1"/>
    <xf numFmtId="0" fontId="8" fillId="0" borderId="5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5" xfId="0" applyFont="1" applyBorder="1" applyAlignment="1">
      <alignment wrapText="1"/>
    </xf>
    <xf numFmtId="0" fontId="8" fillId="0" borderId="13" xfId="0" applyFont="1" applyBorder="1" applyAlignment="1"/>
    <xf numFmtId="0" fontId="10" fillId="0" borderId="13" xfId="0" applyFont="1" applyBorder="1"/>
    <xf numFmtId="0" fontId="1" fillId="0" borderId="7" xfId="0" applyFont="1" applyBorder="1"/>
    <xf numFmtId="0" fontId="1" fillId="0" borderId="14" xfId="0" applyFont="1" applyBorder="1"/>
    <xf numFmtId="0" fontId="1" fillId="0" borderId="13" xfId="0" applyFont="1" applyFill="1" applyBorder="1"/>
    <xf numFmtId="0" fontId="1" fillId="0" borderId="12" xfId="0" applyFont="1" applyBorder="1"/>
    <xf numFmtId="0" fontId="8" fillId="0" borderId="5" xfId="0" applyFont="1" applyBorder="1" applyAlignment="1">
      <alignment horizontal="right" shrinkToFit="1"/>
    </xf>
    <xf numFmtId="0" fontId="8" fillId="0" borderId="5" xfId="0" applyFont="1" applyBorder="1" applyAlignment="1">
      <alignment horizontal="center" shrinkToFit="1"/>
    </xf>
    <xf numFmtId="0" fontId="11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/>
    <xf numFmtId="0" fontId="8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4" fillId="0" borderId="0" xfId="0" applyFont="1" applyFill="1" applyBorder="1"/>
    <xf numFmtId="0" fontId="1" fillId="0" borderId="6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shrinkToFit="1"/>
    </xf>
    <xf numFmtId="1" fontId="8" fillId="0" borderId="5" xfId="0" applyNumberFormat="1" applyFont="1" applyBorder="1"/>
    <xf numFmtId="1" fontId="1" fillId="0" borderId="5" xfId="0" applyNumberFormat="1" applyFont="1" applyBorder="1"/>
    <xf numFmtId="0" fontId="15" fillId="0" borderId="14" xfId="0" applyFont="1" applyFill="1" applyBorder="1" applyAlignment="1"/>
    <xf numFmtId="1" fontId="16" fillId="0" borderId="0" xfId="0" applyNumberFormat="1" applyFont="1" applyBorder="1"/>
    <xf numFmtId="1" fontId="17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Fill="1" applyBorder="1"/>
    <xf numFmtId="0" fontId="8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0" fontId="21" fillId="0" borderId="0" xfId="0" applyFont="1"/>
    <xf numFmtId="0" fontId="8" fillId="0" borderId="15" xfId="0" applyNumberFormat="1" applyFont="1" applyBorder="1" applyAlignment="1">
      <alignment horizontal="center"/>
    </xf>
    <xf numFmtId="0" fontId="20" fillId="0" borderId="15" xfId="0" applyFont="1" applyFill="1" applyBorder="1"/>
    <xf numFmtId="0" fontId="8" fillId="0" borderId="15" xfId="0" applyFont="1" applyBorder="1"/>
    <xf numFmtId="0" fontId="21" fillId="0" borderId="0" xfId="0" applyNumberFormat="1" applyFont="1" applyBorder="1" applyAlignment="1">
      <alignment horizontal="right"/>
    </xf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22" fillId="0" borderId="0" xfId="0" applyFont="1"/>
    <xf numFmtId="0" fontId="23" fillId="0" borderId="0" xfId="0" applyFont="1" applyFill="1" applyBorder="1"/>
    <xf numFmtId="0" fontId="15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55"/>
  <sheetViews>
    <sheetView tabSelected="1" topLeftCell="A82" zoomScale="70" zoomScaleNormal="70" workbookViewId="0">
      <selection activeCell="Z102" sqref="Z102"/>
    </sheetView>
  </sheetViews>
  <sheetFormatPr defaultRowHeight="15" x14ac:dyDescent="0.25"/>
  <cols>
    <col min="2" max="2" width="9.85546875" customWidth="1"/>
    <col min="3" max="3" width="9.42578125" customWidth="1"/>
    <col min="4" max="4" width="75.85546875" bestFit="1" customWidth="1"/>
    <col min="5" max="5" width="10.140625" bestFit="1" customWidth="1"/>
    <col min="6" max="6" width="10.7109375" bestFit="1" customWidth="1"/>
    <col min="7" max="7" width="1.140625" customWidth="1"/>
    <col min="8" max="8" width="10.85546875" customWidth="1"/>
    <col min="9" max="9" width="10.7109375" customWidth="1"/>
    <col min="10" max="10" width="1" customWidth="1"/>
    <col min="11" max="11" width="10.85546875" customWidth="1"/>
    <col min="12" max="12" width="10.7109375" customWidth="1"/>
    <col min="13" max="13" width="1.140625" customWidth="1"/>
    <col min="14" max="14" width="10.85546875" customWidth="1"/>
    <col min="15" max="15" width="10.7109375" bestFit="1" customWidth="1"/>
    <col min="16" max="16" width="1.140625" customWidth="1"/>
    <col min="17" max="17" width="10.85546875" customWidth="1"/>
    <col min="18" max="18" width="10.7109375" bestFit="1" customWidth="1"/>
    <col min="19" max="19" width="1.140625" customWidth="1"/>
    <col min="20" max="20" width="10.85546875" customWidth="1"/>
    <col min="21" max="21" width="10.7109375" bestFit="1" customWidth="1"/>
    <col min="22" max="22" width="1.7109375" customWidth="1"/>
    <col min="23" max="23" width="10.85546875" customWidth="1"/>
    <col min="24" max="24" width="10.7109375" bestFit="1" customWidth="1"/>
    <col min="25" max="25" width="1.42578125" customWidth="1"/>
    <col min="26" max="26" width="10.140625" bestFit="1" customWidth="1"/>
    <col min="27" max="27" width="10.7109375" bestFit="1" customWidth="1"/>
  </cols>
  <sheetData>
    <row r="1" spans="2:28" ht="18" x14ac:dyDescent="0.25">
      <c r="D1" s="1"/>
    </row>
    <row r="3" spans="2:28" ht="15.75" x14ac:dyDescent="0.25">
      <c r="H3" s="102" t="s">
        <v>0</v>
      </c>
      <c r="I3" s="103"/>
      <c r="J3" s="2"/>
      <c r="K3" s="102" t="s">
        <v>1</v>
      </c>
      <c r="L3" s="103"/>
      <c r="N3" s="102" t="s">
        <v>2</v>
      </c>
      <c r="O3" s="103"/>
      <c r="Q3" s="102" t="s">
        <v>3</v>
      </c>
      <c r="R3" s="103"/>
      <c r="S3" s="2"/>
      <c r="T3" s="102" t="s">
        <v>4</v>
      </c>
      <c r="U3" s="103"/>
      <c r="V3" s="2"/>
      <c r="W3" s="102" t="s">
        <v>127</v>
      </c>
      <c r="X3" s="103"/>
      <c r="Y3" s="2"/>
      <c r="Z3" s="102" t="s">
        <v>5</v>
      </c>
      <c r="AA3" s="102"/>
    </row>
    <row r="4" spans="2:28" ht="21" thickBot="1" x14ac:dyDescent="0.35">
      <c r="B4" s="3"/>
      <c r="C4" s="4" t="s">
        <v>6</v>
      </c>
      <c r="D4" s="3"/>
      <c r="E4" s="5">
        <v>2019</v>
      </c>
      <c r="F4" s="3"/>
      <c r="H4" s="104"/>
      <c r="I4" s="104"/>
      <c r="J4" s="6"/>
      <c r="K4" s="104"/>
      <c r="L4" s="104"/>
      <c r="N4" s="104"/>
      <c r="O4" s="104"/>
      <c r="Q4" s="104"/>
      <c r="R4" s="104"/>
      <c r="S4" s="7"/>
      <c r="T4" s="104"/>
      <c r="U4" s="104"/>
      <c r="V4" s="7"/>
      <c r="W4" s="104"/>
      <c r="X4" s="104"/>
      <c r="Y4" s="7"/>
      <c r="Z4" s="105"/>
      <c r="AA4" s="105"/>
    </row>
    <row r="5" spans="2:28" ht="20.25" x14ac:dyDescent="0.3">
      <c r="B5" s="3"/>
      <c r="C5" s="4"/>
      <c r="D5" s="3"/>
      <c r="E5" s="8" t="s">
        <v>7</v>
      </c>
      <c r="F5" s="9" t="s">
        <v>8</v>
      </c>
      <c r="H5" s="8" t="s">
        <v>7</v>
      </c>
      <c r="I5" s="9" t="s">
        <v>8</v>
      </c>
      <c r="J5" s="10"/>
      <c r="K5" s="8" t="s">
        <v>7</v>
      </c>
      <c r="L5" s="9" t="s">
        <v>8</v>
      </c>
      <c r="N5" s="8" t="s">
        <v>7</v>
      </c>
      <c r="O5" s="9" t="s">
        <v>8</v>
      </c>
      <c r="Q5" s="8" t="s">
        <v>7</v>
      </c>
      <c r="R5" s="9" t="s">
        <v>8</v>
      </c>
      <c r="S5" s="11"/>
      <c r="T5" s="8" t="s">
        <v>7</v>
      </c>
      <c r="U5" s="9" t="s">
        <v>8</v>
      </c>
      <c r="V5" s="11"/>
      <c r="W5" s="8" t="s">
        <v>7</v>
      </c>
      <c r="X5" s="9" t="s">
        <v>8</v>
      </c>
      <c r="Y5" s="11"/>
      <c r="Z5" s="8" t="s">
        <v>7</v>
      </c>
      <c r="AA5" s="9" t="s">
        <v>8</v>
      </c>
    </row>
    <row r="6" spans="2:28" ht="21" thickBot="1" x14ac:dyDescent="0.35">
      <c r="B6" s="12" t="s">
        <v>9</v>
      </c>
      <c r="C6" s="13" t="s">
        <v>10</v>
      </c>
      <c r="D6" s="14" t="s">
        <v>11</v>
      </c>
      <c r="E6" s="15" t="s">
        <v>12</v>
      </c>
      <c r="F6" s="16" t="s">
        <v>12</v>
      </c>
      <c r="H6" s="15" t="s">
        <v>12</v>
      </c>
      <c r="I6" s="16" t="s">
        <v>12</v>
      </c>
      <c r="J6" s="17"/>
      <c r="K6" s="15" t="s">
        <v>12</v>
      </c>
      <c r="L6" s="16" t="s">
        <v>12</v>
      </c>
      <c r="N6" s="15" t="s">
        <v>12</v>
      </c>
      <c r="O6" s="16" t="s">
        <v>12</v>
      </c>
      <c r="Q6" s="15" t="s">
        <v>12</v>
      </c>
      <c r="R6" s="16" t="s">
        <v>12</v>
      </c>
      <c r="S6" s="18"/>
      <c r="T6" s="15" t="s">
        <v>12</v>
      </c>
      <c r="U6" s="16" t="s">
        <v>12</v>
      </c>
      <c r="V6" s="18"/>
      <c r="W6" s="15" t="s">
        <v>12</v>
      </c>
      <c r="X6" s="16" t="s">
        <v>12</v>
      </c>
      <c r="Y6" s="18"/>
      <c r="Z6" s="15" t="s">
        <v>12</v>
      </c>
      <c r="AA6" s="16" t="s">
        <v>12</v>
      </c>
    </row>
    <row r="7" spans="2:28" ht="18.75" x14ac:dyDescent="0.3">
      <c r="B7" s="19"/>
      <c r="C7" s="19">
        <v>1111</v>
      </c>
      <c r="D7" s="19" t="s">
        <v>13</v>
      </c>
      <c r="E7" s="20">
        <v>4900</v>
      </c>
      <c r="F7" s="20"/>
      <c r="H7" s="21">
        <v>5</v>
      </c>
      <c r="I7" s="21"/>
      <c r="J7" s="22"/>
      <c r="K7" s="21"/>
      <c r="L7" s="21"/>
      <c r="N7" s="21"/>
      <c r="O7" s="21"/>
      <c r="Q7" s="21"/>
      <c r="R7" s="21"/>
      <c r="S7" s="21"/>
      <c r="T7" s="21">
        <v>182</v>
      </c>
      <c r="U7" s="21"/>
      <c r="V7" s="21"/>
      <c r="W7" s="21">
        <v>100</v>
      </c>
      <c r="X7" s="21"/>
      <c r="Y7" s="21"/>
      <c r="Z7" s="21">
        <f>SUM(E7,H7,T7,W7)</f>
        <v>5187</v>
      </c>
      <c r="AA7" s="21">
        <f>SUM(F7,I7)</f>
        <v>0</v>
      </c>
      <c r="AB7" s="99" t="s">
        <v>138</v>
      </c>
    </row>
    <row r="8" spans="2:28" ht="18" x14ac:dyDescent="0.25">
      <c r="B8" s="19"/>
      <c r="C8" s="19">
        <v>1112</v>
      </c>
      <c r="D8" s="19" t="s">
        <v>14</v>
      </c>
      <c r="E8" s="21">
        <v>100</v>
      </c>
      <c r="F8" s="21"/>
      <c r="H8" s="21"/>
      <c r="I8" s="21"/>
      <c r="J8" s="22"/>
      <c r="K8" s="21"/>
      <c r="L8" s="21"/>
      <c r="N8" s="21"/>
      <c r="O8" s="21"/>
      <c r="Q8" s="21"/>
      <c r="R8" s="21"/>
      <c r="S8" s="21"/>
      <c r="T8" s="21"/>
      <c r="U8" s="21"/>
      <c r="V8" s="21"/>
      <c r="W8" s="21"/>
      <c r="X8" s="21"/>
      <c r="Y8" s="21"/>
      <c r="Z8" s="21">
        <f t="shared" ref="Z8:AA20" si="0">SUM(E8,H8)</f>
        <v>100</v>
      </c>
      <c r="AA8" s="21">
        <f t="shared" si="0"/>
        <v>0</v>
      </c>
    </row>
    <row r="9" spans="2:28" ht="18" x14ac:dyDescent="0.25">
      <c r="B9" s="19"/>
      <c r="C9" s="19">
        <v>1113</v>
      </c>
      <c r="D9" s="19" t="s">
        <v>15</v>
      </c>
      <c r="E9" s="21">
        <v>400</v>
      </c>
      <c r="F9" s="21"/>
      <c r="H9" s="21"/>
      <c r="I9" s="21"/>
      <c r="J9" s="22"/>
      <c r="K9" s="21"/>
      <c r="L9" s="21"/>
      <c r="N9" s="21"/>
      <c r="O9" s="21"/>
      <c r="Q9" s="21"/>
      <c r="R9" s="21"/>
      <c r="S9" s="21"/>
      <c r="T9" s="21"/>
      <c r="U9" s="21"/>
      <c r="V9" s="21"/>
      <c r="W9" s="21"/>
      <c r="X9" s="21"/>
      <c r="Y9" s="21"/>
      <c r="Z9" s="21">
        <f t="shared" si="0"/>
        <v>400</v>
      </c>
      <c r="AA9" s="21">
        <f t="shared" si="0"/>
        <v>0</v>
      </c>
    </row>
    <row r="10" spans="2:28" ht="18.75" x14ac:dyDescent="0.3">
      <c r="B10" s="19"/>
      <c r="C10" s="19">
        <v>1121</v>
      </c>
      <c r="D10" s="19" t="s">
        <v>16</v>
      </c>
      <c r="E10" s="21">
        <v>4100</v>
      </c>
      <c r="F10" s="21"/>
      <c r="H10" s="21"/>
      <c r="I10" s="21"/>
      <c r="J10" s="22"/>
      <c r="K10" s="21"/>
      <c r="L10" s="21"/>
      <c r="N10" s="21"/>
      <c r="O10" s="21"/>
      <c r="Q10" s="21"/>
      <c r="R10" s="21"/>
      <c r="S10" s="21"/>
      <c r="T10" s="21"/>
      <c r="U10" s="21"/>
      <c r="V10" s="21"/>
      <c r="W10" s="21">
        <v>490</v>
      </c>
      <c r="X10" s="21"/>
      <c r="Y10" s="21"/>
      <c r="Z10" s="21">
        <f>SUM(E10,H10,W10)</f>
        <v>4590</v>
      </c>
      <c r="AA10" s="21">
        <f t="shared" si="0"/>
        <v>0</v>
      </c>
      <c r="AB10" s="99" t="s">
        <v>16</v>
      </c>
    </row>
    <row r="11" spans="2:28" ht="18" x14ac:dyDescent="0.25">
      <c r="B11" s="19"/>
      <c r="C11" s="19">
        <v>1122</v>
      </c>
      <c r="D11" s="19" t="s">
        <v>17</v>
      </c>
      <c r="E11" s="21">
        <v>0</v>
      </c>
      <c r="F11" s="21"/>
      <c r="H11" s="21"/>
      <c r="I11" s="21"/>
      <c r="J11" s="22"/>
      <c r="K11" s="21"/>
      <c r="L11" s="21"/>
      <c r="N11" s="21"/>
      <c r="O11" s="21"/>
      <c r="Q11" s="21">
        <v>88</v>
      </c>
      <c r="R11" s="21"/>
      <c r="S11" s="21"/>
      <c r="T11" s="21"/>
      <c r="U11" s="21"/>
      <c r="V11" s="21"/>
      <c r="W11" s="21"/>
      <c r="X11" s="21"/>
      <c r="Y11" s="21"/>
      <c r="Z11" s="21">
        <f>Q11</f>
        <v>88</v>
      </c>
      <c r="AA11" s="21">
        <f t="shared" si="0"/>
        <v>0</v>
      </c>
    </row>
    <row r="12" spans="2:28" ht="18" x14ac:dyDescent="0.25">
      <c r="B12" s="19"/>
      <c r="C12" s="19">
        <v>1211</v>
      </c>
      <c r="D12" s="19" t="s">
        <v>18</v>
      </c>
      <c r="E12" s="21">
        <v>10100</v>
      </c>
      <c r="F12" s="21"/>
      <c r="H12" s="21"/>
      <c r="I12" s="21"/>
      <c r="J12" s="22"/>
      <c r="K12" s="21"/>
      <c r="L12" s="21"/>
      <c r="N12" s="21"/>
      <c r="O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f t="shared" si="0"/>
        <v>10100</v>
      </c>
      <c r="AA12" s="21">
        <f t="shared" si="0"/>
        <v>0</v>
      </c>
    </row>
    <row r="13" spans="2:28" ht="18" x14ac:dyDescent="0.25">
      <c r="B13" s="19"/>
      <c r="C13" s="19">
        <v>1334</v>
      </c>
      <c r="D13" s="19" t="s">
        <v>19</v>
      </c>
      <c r="E13" s="21">
        <v>2</v>
      </c>
      <c r="F13" s="21"/>
      <c r="H13" s="21"/>
      <c r="I13" s="21"/>
      <c r="J13" s="22"/>
      <c r="K13" s="21"/>
      <c r="L13" s="21"/>
      <c r="N13" s="21"/>
      <c r="O13" s="21"/>
      <c r="Q13" s="21"/>
      <c r="R13" s="21"/>
      <c r="S13" s="21"/>
      <c r="T13" s="21"/>
      <c r="U13" s="21"/>
      <c r="V13" s="21"/>
      <c r="W13" s="21"/>
      <c r="X13" s="21"/>
      <c r="Y13" s="21"/>
      <c r="Z13" s="21">
        <f t="shared" si="0"/>
        <v>2</v>
      </c>
      <c r="AA13" s="21">
        <f t="shared" si="0"/>
        <v>0</v>
      </c>
    </row>
    <row r="14" spans="2:28" ht="18" x14ac:dyDescent="0.25">
      <c r="B14" s="19"/>
      <c r="C14" s="19">
        <v>1340</v>
      </c>
      <c r="D14" s="19" t="s">
        <v>20</v>
      </c>
      <c r="E14" s="21">
        <v>560</v>
      </c>
      <c r="F14" s="21"/>
      <c r="H14" s="21"/>
      <c r="I14" s="21"/>
      <c r="J14" s="22"/>
      <c r="K14" s="21"/>
      <c r="L14" s="21"/>
      <c r="N14" s="21"/>
      <c r="O14" s="21"/>
      <c r="Q14" s="21"/>
      <c r="R14" s="21"/>
      <c r="S14" s="21"/>
      <c r="T14" s="21"/>
      <c r="U14" s="21"/>
      <c r="V14" s="21"/>
      <c r="W14" s="21"/>
      <c r="X14" s="21"/>
      <c r="Y14" s="21"/>
      <c r="Z14" s="21">
        <f t="shared" si="0"/>
        <v>560</v>
      </c>
      <c r="AA14" s="21">
        <f t="shared" si="0"/>
        <v>0</v>
      </c>
    </row>
    <row r="15" spans="2:28" ht="18" x14ac:dyDescent="0.25">
      <c r="B15" s="19"/>
      <c r="C15" s="19">
        <v>1341</v>
      </c>
      <c r="D15" s="19" t="s">
        <v>21</v>
      </c>
      <c r="E15" s="21">
        <v>30</v>
      </c>
      <c r="F15" s="21"/>
      <c r="H15" s="21"/>
      <c r="I15" s="21"/>
      <c r="J15" s="22"/>
      <c r="K15" s="21"/>
      <c r="L15" s="21"/>
      <c r="N15" s="21"/>
      <c r="O15" s="21"/>
      <c r="Q15" s="21"/>
      <c r="R15" s="21"/>
      <c r="S15" s="21"/>
      <c r="T15" s="21"/>
      <c r="U15" s="21"/>
      <c r="V15" s="21"/>
      <c r="W15" s="21"/>
      <c r="X15" s="21"/>
      <c r="Y15" s="21"/>
      <c r="Z15" s="21">
        <f t="shared" si="0"/>
        <v>30</v>
      </c>
      <c r="AA15" s="21">
        <f t="shared" si="0"/>
        <v>0</v>
      </c>
    </row>
    <row r="16" spans="2:28" ht="18" x14ac:dyDescent="0.25">
      <c r="B16" s="19"/>
      <c r="C16" s="23">
        <v>1343</v>
      </c>
      <c r="D16" s="23" t="s">
        <v>22</v>
      </c>
      <c r="E16" s="21">
        <v>24</v>
      </c>
      <c r="F16" s="21"/>
      <c r="H16" s="21"/>
      <c r="I16" s="21"/>
      <c r="J16" s="22"/>
      <c r="K16" s="21"/>
      <c r="L16" s="21"/>
      <c r="N16" s="21"/>
      <c r="O16" s="21"/>
      <c r="Q16" s="21"/>
      <c r="R16" s="21"/>
      <c r="S16" s="21"/>
      <c r="T16" s="21">
        <v>7</v>
      </c>
      <c r="U16" s="21"/>
      <c r="V16" s="21"/>
      <c r="W16" s="21"/>
      <c r="X16" s="21"/>
      <c r="Y16" s="21"/>
      <c r="Z16" s="21">
        <f>SUM(E16,H16,T16)</f>
        <v>31</v>
      </c>
      <c r="AA16" s="21">
        <f t="shared" si="0"/>
        <v>0</v>
      </c>
      <c r="AB16" s="24"/>
    </row>
    <row r="17" spans="2:28" ht="18" x14ac:dyDescent="0.25">
      <c r="B17" s="19"/>
      <c r="C17" s="19">
        <v>1344</v>
      </c>
      <c r="D17" s="23" t="s">
        <v>23</v>
      </c>
      <c r="E17" s="21">
        <v>1</v>
      </c>
      <c r="F17" s="21"/>
      <c r="H17" s="21"/>
      <c r="I17" s="21"/>
      <c r="J17" s="22"/>
      <c r="K17" s="21"/>
      <c r="L17" s="21"/>
      <c r="N17" s="21"/>
      <c r="O17" s="21"/>
      <c r="Q17" s="21"/>
      <c r="R17" s="21"/>
      <c r="S17" s="21"/>
      <c r="T17" s="21"/>
      <c r="U17" s="21"/>
      <c r="V17" s="21"/>
      <c r="W17" s="21"/>
      <c r="X17" s="21"/>
      <c r="Y17" s="21"/>
      <c r="Z17" s="21">
        <f t="shared" si="0"/>
        <v>1</v>
      </c>
      <c r="AA17" s="21">
        <f t="shared" si="0"/>
        <v>0</v>
      </c>
    </row>
    <row r="18" spans="2:28" ht="18" x14ac:dyDescent="0.25">
      <c r="B18" s="19"/>
      <c r="C18" s="19">
        <v>1361</v>
      </c>
      <c r="D18" s="19" t="s">
        <v>24</v>
      </c>
      <c r="E18" s="21">
        <v>15</v>
      </c>
      <c r="F18" s="21"/>
      <c r="H18" s="21"/>
      <c r="I18" s="21"/>
      <c r="J18" s="22"/>
      <c r="K18" s="21"/>
      <c r="L18" s="21"/>
      <c r="N18" s="21"/>
      <c r="O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f t="shared" si="0"/>
        <v>15</v>
      </c>
      <c r="AA18" s="21">
        <f t="shared" si="0"/>
        <v>0</v>
      </c>
    </row>
    <row r="19" spans="2:28" ht="18.75" x14ac:dyDescent="0.3">
      <c r="B19" s="19"/>
      <c r="C19" s="19">
        <v>1381</v>
      </c>
      <c r="D19" s="19" t="s">
        <v>25</v>
      </c>
      <c r="E19" s="21">
        <v>70</v>
      </c>
      <c r="F19" s="21"/>
      <c r="H19" s="21"/>
      <c r="I19" s="21"/>
      <c r="J19" s="22"/>
      <c r="K19" s="21"/>
      <c r="L19" s="21"/>
      <c r="N19" s="21"/>
      <c r="O19" s="21"/>
      <c r="Q19" s="21"/>
      <c r="R19" s="21"/>
      <c r="S19" s="21"/>
      <c r="T19" s="21"/>
      <c r="U19" s="21"/>
      <c r="V19" s="21"/>
      <c r="W19" s="21">
        <v>30</v>
      </c>
      <c r="X19" s="21"/>
      <c r="Y19" s="21"/>
      <c r="Z19" s="21">
        <f>SUM(E19,H19,W19)</f>
        <v>100</v>
      </c>
      <c r="AA19" s="21">
        <f t="shared" si="0"/>
        <v>0</v>
      </c>
      <c r="AB19" s="99" t="s">
        <v>137</v>
      </c>
    </row>
    <row r="20" spans="2:28" ht="18" x14ac:dyDescent="0.25">
      <c r="B20" s="19"/>
      <c r="C20" s="19">
        <v>1511</v>
      </c>
      <c r="D20" s="19" t="s">
        <v>26</v>
      </c>
      <c r="E20" s="21">
        <v>900</v>
      </c>
      <c r="F20" s="21"/>
      <c r="H20" s="21"/>
      <c r="I20" s="21"/>
      <c r="J20" s="22"/>
      <c r="K20" s="21"/>
      <c r="L20" s="21"/>
      <c r="N20" s="21"/>
      <c r="O20" s="21"/>
      <c r="Q20" s="21"/>
      <c r="R20" s="21"/>
      <c r="S20" s="21"/>
      <c r="T20" s="21"/>
      <c r="U20" s="21"/>
      <c r="V20" s="21"/>
      <c r="W20" s="21"/>
      <c r="X20" s="21"/>
      <c r="Y20" s="21"/>
      <c r="Z20" s="21">
        <f t="shared" si="0"/>
        <v>900</v>
      </c>
      <c r="AA20" s="21">
        <f t="shared" si="0"/>
        <v>0</v>
      </c>
    </row>
    <row r="21" spans="2:28" ht="18" x14ac:dyDescent="0.25">
      <c r="B21" s="19"/>
      <c r="C21" s="19"/>
      <c r="D21" s="25" t="s">
        <v>27</v>
      </c>
      <c r="E21" s="26">
        <f>E20+E19+E18+E17+E16+E15+E14+E12+E13+E11+E10+E9+E8+E7</f>
        <v>21202</v>
      </c>
      <c r="F21" s="21"/>
      <c r="H21" s="26">
        <f>SUM(H7:H20)</f>
        <v>5</v>
      </c>
      <c r="I21" s="21"/>
      <c r="J21" s="22"/>
      <c r="K21" s="26">
        <f>SUM(K7:K20)</f>
        <v>0</v>
      </c>
      <c r="L21" s="26">
        <f>SUM(L7:L20)</f>
        <v>0</v>
      </c>
      <c r="N21" s="26">
        <f>SUM(N7:N20)</f>
        <v>0</v>
      </c>
      <c r="O21" s="26">
        <f>SUM(O7:O20)</f>
        <v>0</v>
      </c>
      <c r="Q21" s="26">
        <f>SUM(Q7:Q20)</f>
        <v>88</v>
      </c>
      <c r="R21" s="26">
        <f>SUM(R7:R20)</f>
        <v>0</v>
      </c>
      <c r="S21" s="26"/>
      <c r="T21" s="26">
        <f>SUM(T7:T20)</f>
        <v>189</v>
      </c>
      <c r="U21" s="26">
        <f>SUM(U7:U20)</f>
        <v>0</v>
      </c>
      <c r="V21" s="26"/>
      <c r="W21" s="26">
        <f>SUM(W7:W20)</f>
        <v>620</v>
      </c>
      <c r="X21" s="26">
        <f>SUM(X7:X20)</f>
        <v>0</v>
      </c>
      <c r="Y21" s="26"/>
      <c r="Z21" s="26">
        <f>SUM(Z7:Z20)</f>
        <v>22104</v>
      </c>
      <c r="AA21" s="21">
        <f>SUM(AA7:AA20)</f>
        <v>0</v>
      </c>
    </row>
    <row r="22" spans="2:28" ht="18.75" x14ac:dyDescent="0.3">
      <c r="B22" s="19"/>
      <c r="C22" s="23">
        <v>4111</v>
      </c>
      <c r="D22" s="23" t="s">
        <v>28</v>
      </c>
      <c r="E22" s="21">
        <v>0</v>
      </c>
      <c r="F22" s="21"/>
      <c r="H22" s="21"/>
      <c r="I22" s="21"/>
      <c r="J22" s="22"/>
      <c r="K22" s="21">
        <v>29</v>
      </c>
      <c r="L22" s="21"/>
      <c r="N22" s="21"/>
      <c r="O22" s="21"/>
      <c r="Q22" s="21"/>
      <c r="R22" s="21"/>
      <c r="S22" s="21"/>
      <c r="T22" s="21"/>
      <c r="U22" s="21"/>
      <c r="V22" s="21"/>
      <c r="W22" s="21">
        <v>3320</v>
      </c>
      <c r="X22" s="21"/>
      <c r="Y22" s="21"/>
      <c r="Z22" s="21">
        <f>SUM(E22,H22,K22,W22)</f>
        <v>3349</v>
      </c>
      <c r="AA22" s="21">
        <f t="shared" ref="AA22:AA30" si="1">SUM(F22,I22)</f>
        <v>0</v>
      </c>
      <c r="AB22" s="99" t="s">
        <v>134</v>
      </c>
    </row>
    <row r="23" spans="2:28" ht="18" x14ac:dyDescent="0.25">
      <c r="B23" s="19"/>
      <c r="C23" s="23">
        <v>4112</v>
      </c>
      <c r="D23" s="23" t="s">
        <v>29</v>
      </c>
      <c r="E23" s="21">
        <v>0</v>
      </c>
      <c r="F23" s="21"/>
      <c r="H23" s="21"/>
      <c r="I23" s="21"/>
      <c r="J23" s="22"/>
      <c r="K23" s="21"/>
      <c r="L23" s="21"/>
      <c r="N23" s="21"/>
      <c r="O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f t="shared" ref="Z23:Z30" si="2">SUM(E23,H23)</f>
        <v>0</v>
      </c>
      <c r="AA23" s="21">
        <f t="shared" si="1"/>
        <v>0</v>
      </c>
    </row>
    <row r="24" spans="2:28" ht="18" x14ac:dyDescent="0.25">
      <c r="B24" s="19"/>
      <c r="C24" s="23">
        <v>4112</v>
      </c>
      <c r="D24" s="23" t="s">
        <v>30</v>
      </c>
      <c r="E24" s="21">
        <v>674</v>
      </c>
      <c r="F24" s="21"/>
      <c r="H24" s="21"/>
      <c r="I24" s="21"/>
      <c r="J24" s="22"/>
      <c r="K24" s="21"/>
      <c r="L24" s="21"/>
      <c r="N24" s="21"/>
      <c r="O24" s="21"/>
      <c r="Q24" s="21"/>
      <c r="R24" s="21"/>
      <c r="S24" s="21"/>
      <c r="T24" s="21"/>
      <c r="U24" s="21"/>
      <c r="V24" s="21"/>
      <c r="W24" s="21"/>
      <c r="X24" s="21"/>
      <c r="Y24" s="21"/>
      <c r="Z24" s="21">
        <f>SUM(E24,H24)</f>
        <v>674</v>
      </c>
      <c r="AA24" s="21">
        <f t="shared" si="1"/>
        <v>0</v>
      </c>
    </row>
    <row r="25" spans="2:28" ht="18" x14ac:dyDescent="0.25">
      <c r="B25" s="19"/>
      <c r="C25" s="23">
        <v>4113</v>
      </c>
      <c r="D25" s="23" t="s">
        <v>31</v>
      </c>
      <c r="E25" s="21">
        <v>0</v>
      </c>
      <c r="F25" s="21"/>
      <c r="H25" s="21"/>
      <c r="I25" s="21"/>
      <c r="J25" s="22"/>
      <c r="K25" s="21"/>
      <c r="L25" s="21"/>
      <c r="N25" s="21"/>
      <c r="O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f t="shared" si="2"/>
        <v>0</v>
      </c>
      <c r="AA25" s="21">
        <f t="shared" si="1"/>
        <v>0</v>
      </c>
    </row>
    <row r="26" spans="2:28" ht="18" x14ac:dyDescent="0.25">
      <c r="B26" s="19"/>
      <c r="C26" s="23">
        <v>4116</v>
      </c>
      <c r="D26" s="23" t="s">
        <v>32</v>
      </c>
      <c r="E26" s="21">
        <v>392</v>
      </c>
      <c r="F26" s="21"/>
      <c r="H26" s="21">
        <v>1257</v>
      </c>
      <c r="I26" s="21"/>
      <c r="J26" s="22"/>
      <c r="K26" s="21"/>
      <c r="L26" s="21"/>
      <c r="N26" s="21">
        <v>90</v>
      </c>
      <c r="O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f>SUM(E26,H26,N26)</f>
        <v>1739</v>
      </c>
      <c r="AA26" s="21">
        <f t="shared" si="1"/>
        <v>0</v>
      </c>
    </row>
    <row r="27" spans="2:28" ht="18" x14ac:dyDescent="0.25">
      <c r="B27" s="19"/>
      <c r="C27" s="23">
        <v>4121</v>
      </c>
      <c r="D27" s="23" t="s">
        <v>33</v>
      </c>
      <c r="E27" s="21">
        <v>0</v>
      </c>
      <c r="F27" s="21"/>
      <c r="H27" s="21"/>
      <c r="I27" s="21"/>
      <c r="J27" s="22"/>
      <c r="K27" s="21"/>
      <c r="L27" s="21"/>
      <c r="N27" s="21"/>
      <c r="O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f t="shared" si="2"/>
        <v>0</v>
      </c>
      <c r="AA27" s="21">
        <f t="shared" si="1"/>
        <v>0</v>
      </c>
    </row>
    <row r="28" spans="2:28" ht="18" x14ac:dyDescent="0.25">
      <c r="B28" s="19"/>
      <c r="C28" s="23">
        <v>4122</v>
      </c>
      <c r="D28" s="23" t="s">
        <v>34</v>
      </c>
      <c r="E28" s="21">
        <v>0</v>
      </c>
      <c r="F28" s="21"/>
      <c r="H28" s="21">
        <v>90</v>
      </c>
      <c r="I28" s="21"/>
      <c r="J28" s="22"/>
      <c r="K28" s="21"/>
      <c r="L28" s="21"/>
      <c r="N28" s="21"/>
      <c r="O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f t="shared" si="2"/>
        <v>90</v>
      </c>
      <c r="AA28" s="21">
        <f t="shared" si="1"/>
        <v>0</v>
      </c>
    </row>
    <row r="29" spans="2:28" ht="18" x14ac:dyDescent="0.25">
      <c r="B29" s="19"/>
      <c r="C29" s="23">
        <v>4134</v>
      </c>
      <c r="D29" s="23" t="s">
        <v>35</v>
      </c>
      <c r="E29" s="21">
        <v>0</v>
      </c>
      <c r="F29" s="21"/>
      <c r="H29" s="21"/>
      <c r="I29" s="21"/>
      <c r="J29" s="22"/>
      <c r="K29" s="21"/>
      <c r="L29" s="21"/>
      <c r="N29" s="21"/>
      <c r="O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f t="shared" si="2"/>
        <v>0</v>
      </c>
      <c r="AA29" s="21">
        <f t="shared" si="1"/>
        <v>0</v>
      </c>
    </row>
    <row r="30" spans="2:28" ht="18" x14ac:dyDescent="0.25">
      <c r="B30" s="19"/>
      <c r="C30" s="23">
        <v>4222</v>
      </c>
      <c r="D30" s="23" t="s">
        <v>36</v>
      </c>
      <c r="E30" s="21">
        <v>0</v>
      </c>
      <c r="F30" s="21"/>
      <c r="H30" s="21"/>
      <c r="I30" s="21"/>
      <c r="J30" s="22"/>
      <c r="K30" s="21"/>
      <c r="L30" s="21"/>
      <c r="N30" s="21"/>
      <c r="O30" s="21"/>
      <c r="Q30" s="21"/>
      <c r="R30" s="21"/>
      <c r="S30" s="21"/>
      <c r="T30" s="21"/>
      <c r="U30" s="21"/>
      <c r="V30" s="21"/>
      <c r="W30" s="21"/>
      <c r="X30" s="21"/>
      <c r="Y30" s="21"/>
      <c r="Z30" s="21">
        <f t="shared" si="2"/>
        <v>0</v>
      </c>
      <c r="AA30" s="21">
        <f t="shared" si="1"/>
        <v>0</v>
      </c>
    </row>
    <row r="31" spans="2:28" ht="18.75" thickBot="1" x14ac:dyDescent="0.3">
      <c r="B31" s="19"/>
      <c r="C31" s="23"/>
      <c r="D31" s="27" t="s">
        <v>37</v>
      </c>
      <c r="E31" s="26">
        <f>E22+E24+E26+E28+E29+E30</f>
        <v>1066</v>
      </c>
      <c r="F31" s="28"/>
      <c r="H31" s="26">
        <f>SUM(H22:H30)</f>
        <v>1347</v>
      </c>
      <c r="I31" s="26"/>
      <c r="J31" s="29"/>
      <c r="K31" s="26">
        <f>SUM(K22:K30)</f>
        <v>29</v>
      </c>
      <c r="L31" s="26">
        <f>SUM(L22:L30)</f>
        <v>0</v>
      </c>
      <c r="N31" s="26">
        <f>SUM(N22:N30)</f>
        <v>90</v>
      </c>
      <c r="O31" s="26">
        <f>SUM(O22:O30)</f>
        <v>0</v>
      </c>
      <c r="Q31" s="26">
        <f>SUM(Q22:Q30)</f>
        <v>0</v>
      </c>
      <c r="R31" s="26">
        <f>SUM(R22:R30)</f>
        <v>0</v>
      </c>
      <c r="S31" s="26"/>
      <c r="T31" s="26">
        <f>SUM(T22:T30)</f>
        <v>0</v>
      </c>
      <c r="U31" s="26">
        <f>SUM(U22:U30)</f>
        <v>0</v>
      </c>
      <c r="V31" s="26"/>
      <c r="W31" s="26">
        <f>SUM(W22:W30)</f>
        <v>3320</v>
      </c>
      <c r="X31" s="26">
        <f>SUM(X22:X30)</f>
        <v>0</v>
      </c>
      <c r="Y31" s="26"/>
      <c r="Z31" s="26">
        <f>SUM(Z22:Z30)</f>
        <v>5852</v>
      </c>
      <c r="AA31" s="26">
        <f>SUM(AA22:AA30)</f>
        <v>0</v>
      </c>
    </row>
    <row r="32" spans="2:28" ht="18.75" thickBot="1" x14ac:dyDescent="0.3">
      <c r="B32" s="30"/>
      <c r="C32" s="31"/>
      <c r="D32" s="32"/>
      <c r="E32" s="33"/>
      <c r="F32" s="33"/>
      <c r="H32" s="33"/>
      <c r="I32" s="33"/>
      <c r="J32" s="33"/>
      <c r="K32" s="33"/>
      <c r="L32" s="33"/>
      <c r="N32" s="33"/>
      <c r="O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2:28" ht="18" x14ac:dyDescent="0.25">
      <c r="B33" s="19"/>
      <c r="C33" s="23"/>
      <c r="D33" s="27" t="s">
        <v>38</v>
      </c>
      <c r="E33" s="34"/>
      <c r="F33" s="35"/>
      <c r="H33" s="34"/>
      <c r="I33" s="35"/>
      <c r="J33" s="29"/>
      <c r="K33" s="34"/>
      <c r="L33" s="35"/>
      <c r="N33" s="34"/>
      <c r="O33" s="35"/>
      <c r="Q33" s="34"/>
      <c r="R33" s="35"/>
      <c r="S33" s="36"/>
      <c r="T33" s="34"/>
      <c r="U33" s="35"/>
      <c r="V33" s="36"/>
      <c r="W33" s="34"/>
      <c r="X33" s="35"/>
      <c r="Y33" s="36"/>
      <c r="Z33" s="34"/>
      <c r="AA33" s="35"/>
    </row>
    <row r="34" spans="2:28" ht="18" x14ac:dyDescent="0.25">
      <c r="B34" s="19">
        <v>1032</v>
      </c>
      <c r="C34" s="19"/>
      <c r="D34" s="19" t="s">
        <v>39</v>
      </c>
      <c r="E34" s="37">
        <v>400</v>
      </c>
      <c r="F34" s="38">
        <v>800</v>
      </c>
      <c r="H34" s="37"/>
      <c r="I34" s="38"/>
      <c r="J34" s="39"/>
      <c r="K34" s="37"/>
      <c r="L34" s="38">
        <v>-15</v>
      </c>
      <c r="N34" s="37"/>
      <c r="O34" s="38"/>
      <c r="Q34" s="37"/>
      <c r="R34" s="38"/>
      <c r="S34" s="31"/>
      <c r="T34" s="37"/>
      <c r="U34" s="38"/>
      <c r="V34" s="31"/>
      <c r="W34" s="37"/>
      <c r="X34" s="38"/>
      <c r="Y34" s="31"/>
      <c r="Z34" s="37">
        <f>SUM(E34,H34)</f>
        <v>400</v>
      </c>
      <c r="AA34" s="21">
        <f>SUM(F34,I34,L34)</f>
        <v>785</v>
      </c>
    </row>
    <row r="35" spans="2:28" ht="18" x14ac:dyDescent="0.25">
      <c r="B35" s="19">
        <v>2212</v>
      </c>
      <c r="C35" s="19"/>
      <c r="D35" s="19" t="s">
        <v>40</v>
      </c>
      <c r="E35" s="40">
        <v>3</v>
      </c>
      <c r="F35" s="21">
        <v>477</v>
      </c>
      <c r="H35" s="40"/>
      <c r="I35" s="21"/>
      <c r="J35" s="22"/>
      <c r="K35" s="40"/>
      <c r="L35" s="21"/>
      <c r="N35" s="40"/>
      <c r="O35" s="21"/>
      <c r="Q35" s="40"/>
      <c r="R35" s="21"/>
      <c r="S35" s="30"/>
      <c r="T35" s="40"/>
      <c r="U35" s="21"/>
      <c r="V35" s="30"/>
      <c r="W35" s="40"/>
      <c r="X35" s="21"/>
      <c r="Y35" s="30"/>
      <c r="Z35" s="37">
        <f t="shared" ref="Z35:AA81" si="3">SUM(E35,H35)</f>
        <v>3</v>
      </c>
      <c r="AA35" s="21">
        <f t="shared" si="3"/>
        <v>477</v>
      </c>
    </row>
    <row r="36" spans="2:28" ht="18.75" x14ac:dyDescent="0.3">
      <c r="B36" s="19">
        <v>2219</v>
      </c>
      <c r="C36" s="19"/>
      <c r="D36" s="19" t="s">
        <v>41</v>
      </c>
      <c r="E36" s="37"/>
      <c r="F36" s="38">
        <v>200</v>
      </c>
      <c r="H36" s="37"/>
      <c r="I36" s="38"/>
      <c r="J36" s="39"/>
      <c r="K36" s="37"/>
      <c r="L36" s="38"/>
      <c r="N36" s="37"/>
      <c r="O36" s="38"/>
      <c r="Q36" s="37"/>
      <c r="R36" s="38"/>
      <c r="S36" s="31"/>
      <c r="T36" s="37"/>
      <c r="U36" s="38"/>
      <c r="V36" s="31"/>
      <c r="W36" s="37"/>
      <c r="X36" s="38">
        <v>57</v>
      </c>
      <c r="Y36" s="31"/>
      <c r="Z36" s="37">
        <f t="shared" si="3"/>
        <v>0</v>
      </c>
      <c r="AA36" s="21">
        <f>SUM(F36,I36,X36)</f>
        <v>257</v>
      </c>
      <c r="AB36" s="99" t="s">
        <v>133</v>
      </c>
    </row>
    <row r="37" spans="2:28" ht="18" x14ac:dyDescent="0.25">
      <c r="B37" s="19">
        <v>2221</v>
      </c>
      <c r="C37" s="19"/>
      <c r="D37" s="19" t="s">
        <v>42</v>
      </c>
      <c r="E37" s="37"/>
      <c r="F37" s="38">
        <v>20</v>
      </c>
      <c r="H37" s="37"/>
      <c r="I37" s="38"/>
      <c r="J37" s="39"/>
      <c r="K37" s="37"/>
      <c r="L37" s="38"/>
      <c r="N37" s="37"/>
      <c r="O37" s="38"/>
      <c r="Q37" s="37"/>
      <c r="R37" s="38"/>
      <c r="S37" s="31"/>
      <c r="T37" s="37"/>
      <c r="U37" s="38"/>
      <c r="V37" s="31"/>
      <c r="W37" s="37"/>
      <c r="X37" s="38"/>
      <c r="Y37" s="31"/>
      <c r="Z37" s="37">
        <f t="shared" si="3"/>
        <v>0</v>
      </c>
      <c r="AA37" s="21">
        <f t="shared" si="3"/>
        <v>20</v>
      </c>
    </row>
    <row r="38" spans="2:28" ht="18" x14ac:dyDescent="0.25">
      <c r="B38" s="19">
        <v>2229</v>
      </c>
      <c r="C38" s="19"/>
      <c r="D38" s="19" t="s">
        <v>43</v>
      </c>
      <c r="E38" s="37"/>
      <c r="F38" s="38">
        <v>50</v>
      </c>
      <c r="H38" s="37"/>
      <c r="I38" s="38"/>
      <c r="J38" s="39"/>
      <c r="K38" s="37"/>
      <c r="L38" s="38"/>
      <c r="N38" s="37"/>
      <c r="O38" s="38"/>
      <c r="Q38" s="37"/>
      <c r="R38" s="38"/>
      <c r="S38" s="31"/>
      <c r="T38" s="37"/>
      <c r="U38" s="38"/>
      <c r="V38" s="31"/>
      <c r="W38" s="37"/>
      <c r="X38" s="38"/>
      <c r="Y38" s="31"/>
      <c r="Z38" s="37">
        <f t="shared" si="3"/>
        <v>0</v>
      </c>
      <c r="AA38" s="21">
        <f t="shared" si="3"/>
        <v>50</v>
      </c>
    </row>
    <row r="39" spans="2:28" ht="18" x14ac:dyDescent="0.25">
      <c r="B39" s="19">
        <v>2292</v>
      </c>
      <c r="C39" s="19"/>
      <c r="D39" s="19" t="s">
        <v>44</v>
      </c>
      <c r="E39" s="37"/>
      <c r="F39" s="38">
        <v>143</v>
      </c>
      <c r="H39" s="37"/>
      <c r="I39" s="38"/>
      <c r="J39" s="39"/>
      <c r="K39" s="37"/>
      <c r="L39" s="38"/>
      <c r="N39" s="37"/>
      <c r="O39" s="38"/>
      <c r="Q39" s="37"/>
      <c r="R39" s="38"/>
      <c r="S39" s="31"/>
      <c r="T39" s="37"/>
      <c r="U39" s="38"/>
      <c r="V39" s="31"/>
      <c r="W39" s="37"/>
      <c r="X39" s="38"/>
      <c r="Y39" s="31"/>
      <c r="Z39" s="37">
        <f t="shared" si="3"/>
        <v>0</v>
      </c>
      <c r="AA39" s="21">
        <f t="shared" si="3"/>
        <v>143</v>
      </c>
    </row>
    <row r="40" spans="2:28" ht="18" x14ac:dyDescent="0.25">
      <c r="B40" s="19">
        <v>2321</v>
      </c>
      <c r="C40" s="19"/>
      <c r="D40" s="19" t="s">
        <v>45</v>
      </c>
      <c r="E40" s="37"/>
      <c r="F40" s="38">
        <v>200</v>
      </c>
      <c r="H40" s="37"/>
      <c r="I40" s="38"/>
      <c r="J40" s="39"/>
      <c r="K40" s="37"/>
      <c r="L40" s="38"/>
      <c r="N40" s="37"/>
      <c r="O40" s="38"/>
      <c r="Q40" s="37"/>
      <c r="R40" s="38"/>
      <c r="S40" s="31"/>
      <c r="T40" s="37"/>
      <c r="U40" s="38"/>
      <c r="V40" s="31"/>
      <c r="W40" s="37"/>
      <c r="X40" s="38"/>
      <c r="Y40" s="31"/>
      <c r="Z40" s="37">
        <f t="shared" si="3"/>
        <v>0</v>
      </c>
      <c r="AA40" s="21">
        <f t="shared" si="3"/>
        <v>200</v>
      </c>
    </row>
    <row r="41" spans="2:28" ht="18" x14ac:dyDescent="0.25">
      <c r="B41" s="19">
        <v>2333</v>
      </c>
      <c r="C41" s="19"/>
      <c r="D41" s="19" t="s">
        <v>46</v>
      </c>
      <c r="E41" s="37"/>
      <c r="F41" s="38">
        <v>50</v>
      </c>
      <c r="H41" s="37"/>
      <c r="I41" s="38"/>
      <c r="J41" s="39"/>
      <c r="K41" s="37"/>
      <c r="L41" s="38"/>
      <c r="N41" s="37"/>
      <c r="O41" s="38"/>
      <c r="Q41" s="37"/>
      <c r="R41" s="38"/>
      <c r="S41" s="31"/>
      <c r="T41" s="37"/>
      <c r="U41" s="38"/>
      <c r="V41" s="31"/>
      <c r="W41" s="37"/>
      <c r="X41" s="38"/>
      <c r="Y41" s="31"/>
      <c r="Z41" s="37">
        <f t="shared" si="3"/>
        <v>0</v>
      </c>
      <c r="AA41" s="21">
        <f t="shared" si="3"/>
        <v>50</v>
      </c>
    </row>
    <row r="42" spans="2:28" ht="18" x14ac:dyDescent="0.25">
      <c r="B42" s="19">
        <v>3111</v>
      </c>
      <c r="C42" s="19"/>
      <c r="D42" s="19" t="s">
        <v>47</v>
      </c>
      <c r="E42" s="40">
        <v>1</v>
      </c>
      <c r="F42" s="41">
        <v>892</v>
      </c>
      <c r="H42" s="40"/>
      <c r="I42" s="41"/>
      <c r="J42" s="42"/>
      <c r="K42" s="40"/>
      <c r="L42" s="41"/>
      <c r="N42" s="40"/>
      <c r="O42" s="41"/>
      <c r="Q42" s="40"/>
      <c r="R42" s="41"/>
      <c r="S42" s="43"/>
      <c r="T42" s="40"/>
      <c r="U42" s="41"/>
      <c r="V42" s="43"/>
      <c r="W42" s="40"/>
      <c r="X42" s="41"/>
      <c r="Y42" s="43"/>
      <c r="Z42" s="37">
        <f t="shared" si="3"/>
        <v>1</v>
      </c>
      <c r="AA42" s="21">
        <f t="shared" si="3"/>
        <v>892</v>
      </c>
    </row>
    <row r="43" spans="2:28" ht="18.75" x14ac:dyDescent="0.3">
      <c r="B43" s="19">
        <v>3113</v>
      </c>
      <c r="C43" s="19"/>
      <c r="D43" s="19" t="s">
        <v>48</v>
      </c>
      <c r="E43" s="40">
        <v>1</v>
      </c>
      <c r="F43" s="38">
        <v>2840</v>
      </c>
      <c r="H43" s="40"/>
      <c r="I43" s="38">
        <v>1257</v>
      </c>
      <c r="J43" s="39"/>
      <c r="K43" s="40"/>
      <c r="L43" s="38"/>
      <c r="N43" s="40"/>
      <c r="O43" s="38"/>
      <c r="Q43" s="40"/>
      <c r="R43" s="38"/>
      <c r="S43" s="31"/>
      <c r="T43" s="40"/>
      <c r="U43" s="38"/>
      <c r="V43" s="31"/>
      <c r="W43" s="40"/>
      <c r="X43" s="38">
        <v>5671</v>
      </c>
      <c r="Y43" s="31"/>
      <c r="Z43" s="37">
        <f t="shared" si="3"/>
        <v>1</v>
      </c>
      <c r="AA43" s="21">
        <f>SUM(F43,I43,X43)</f>
        <v>9768</v>
      </c>
      <c r="AB43" s="99" t="s">
        <v>135</v>
      </c>
    </row>
    <row r="44" spans="2:28" ht="18" x14ac:dyDescent="0.25">
      <c r="B44" s="23">
        <v>3314</v>
      </c>
      <c r="C44" s="23"/>
      <c r="D44" s="23" t="s">
        <v>49</v>
      </c>
      <c r="E44" s="40">
        <v>1</v>
      </c>
      <c r="F44" s="38">
        <v>100</v>
      </c>
      <c r="H44" s="40"/>
      <c r="I44" s="38"/>
      <c r="J44" s="39"/>
      <c r="K44" s="40"/>
      <c r="L44" s="38"/>
      <c r="N44" s="40"/>
      <c r="O44" s="38"/>
      <c r="Q44" s="40"/>
      <c r="R44" s="38"/>
      <c r="S44" s="31"/>
      <c r="T44" s="40"/>
      <c r="U44" s="38"/>
      <c r="V44" s="31"/>
      <c r="W44" s="40"/>
      <c r="X44" s="38"/>
      <c r="Y44" s="31"/>
      <c r="Z44" s="37">
        <f t="shared" si="3"/>
        <v>1</v>
      </c>
      <c r="AA44" s="21">
        <f t="shared" si="3"/>
        <v>100</v>
      </c>
    </row>
    <row r="45" spans="2:28" ht="18" x14ac:dyDescent="0.25">
      <c r="B45" s="19">
        <v>3319</v>
      </c>
      <c r="C45" s="19"/>
      <c r="D45" s="19" t="s">
        <v>50</v>
      </c>
      <c r="E45" s="40"/>
      <c r="F45" s="21">
        <v>200</v>
      </c>
      <c r="H45" s="40"/>
      <c r="I45" s="21"/>
      <c r="J45" s="22"/>
      <c r="K45" s="40"/>
      <c r="L45" s="21"/>
      <c r="N45" s="40"/>
      <c r="O45" s="21"/>
      <c r="Q45" s="40"/>
      <c r="R45" s="21"/>
      <c r="S45" s="30"/>
      <c r="T45" s="40"/>
      <c r="U45" s="21"/>
      <c r="V45" s="30"/>
      <c r="W45" s="40"/>
      <c r="X45" s="21"/>
      <c r="Y45" s="30"/>
      <c r="Z45" s="37">
        <f t="shared" si="3"/>
        <v>0</v>
      </c>
      <c r="AA45" s="21">
        <f t="shared" si="3"/>
        <v>200</v>
      </c>
    </row>
    <row r="46" spans="2:28" ht="18" x14ac:dyDescent="0.25">
      <c r="B46" s="19">
        <v>3326</v>
      </c>
      <c r="C46" s="19"/>
      <c r="D46" s="19" t="s">
        <v>51</v>
      </c>
      <c r="E46" s="40"/>
      <c r="F46" s="21">
        <v>10</v>
      </c>
      <c r="H46" s="40"/>
      <c r="I46" s="21"/>
      <c r="J46" s="22"/>
      <c r="K46" s="40"/>
      <c r="L46" s="21"/>
      <c r="N46" s="40"/>
      <c r="O46" s="21"/>
      <c r="Q46" s="40"/>
      <c r="R46" s="21"/>
      <c r="S46" s="30"/>
      <c r="T46" s="40"/>
      <c r="U46" s="21"/>
      <c r="V46" s="30"/>
      <c r="W46" s="40"/>
      <c r="X46" s="21"/>
      <c r="Y46" s="30"/>
      <c r="Z46" s="37">
        <f t="shared" si="3"/>
        <v>0</v>
      </c>
      <c r="AA46" s="21">
        <f t="shared" si="3"/>
        <v>10</v>
      </c>
    </row>
    <row r="47" spans="2:28" ht="18" x14ac:dyDescent="0.25">
      <c r="B47" s="19">
        <v>3341</v>
      </c>
      <c r="C47" s="19"/>
      <c r="D47" s="19" t="s">
        <v>52</v>
      </c>
      <c r="E47" s="40">
        <v>3</v>
      </c>
      <c r="F47" s="21">
        <v>80</v>
      </c>
      <c r="H47" s="40"/>
      <c r="I47" s="21"/>
      <c r="J47" s="22"/>
      <c r="K47" s="40"/>
      <c r="L47" s="21"/>
      <c r="N47" s="40"/>
      <c r="O47" s="21"/>
      <c r="Q47" s="40"/>
      <c r="R47" s="21"/>
      <c r="S47" s="30"/>
      <c r="T47" s="40"/>
      <c r="U47" s="21"/>
      <c r="V47" s="30"/>
      <c r="W47" s="40"/>
      <c r="X47" s="21"/>
      <c r="Y47" s="30"/>
      <c r="Z47" s="37">
        <f t="shared" si="3"/>
        <v>3</v>
      </c>
      <c r="AA47" s="21">
        <f t="shared" si="3"/>
        <v>80</v>
      </c>
    </row>
    <row r="48" spans="2:28" ht="18" x14ac:dyDescent="0.25">
      <c r="B48" s="19">
        <v>3349</v>
      </c>
      <c r="C48" s="19"/>
      <c r="D48" s="19" t="s">
        <v>53</v>
      </c>
      <c r="E48" s="40"/>
      <c r="F48" s="21">
        <v>40</v>
      </c>
      <c r="H48" s="40"/>
      <c r="I48" s="21"/>
      <c r="J48" s="22"/>
      <c r="K48" s="40"/>
      <c r="L48" s="21"/>
      <c r="N48" s="40"/>
      <c r="O48" s="21"/>
      <c r="Q48" s="40"/>
      <c r="R48" s="21"/>
      <c r="S48" s="30"/>
      <c r="T48" s="40"/>
      <c r="U48" s="21"/>
      <c r="V48" s="30"/>
      <c r="W48" s="40"/>
      <c r="X48" s="21"/>
      <c r="Y48" s="30"/>
      <c r="Z48" s="37">
        <f t="shared" si="3"/>
        <v>0</v>
      </c>
      <c r="AA48" s="21">
        <f t="shared" si="3"/>
        <v>40</v>
      </c>
    </row>
    <row r="49" spans="2:28" ht="18.75" x14ac:dyDescent="0.3">
      <c r="B49" s="19">
        <v>3392</v>
      </c>
      <c r="C49" s="19"/>
      <c r="D49" s="19" t="s">
        <v>54</v>
      </c>
      <c r="E49" s="40">
        <v>300</v>
      </c>
      <c r="F49" s="38">
        <v>1400</v>
      </c>
      <c r="H49" s="40"/>
      <c r="I49" s="38"/>
      <c r="J49" s="39"/>
      <c r="K49" s="40"/>
      <c r="L49" s="38"/>
      <c r="N49" s="40"/>
      <c r="O49" s="38">
        <v>80</v>
      </c>
      <c r="Q49" s="40"/>
      <c r="R49" s="38"/>
      <c r="S49" s="31"/>
      <c r="T49" s="40"/>
      <c r="U49" s="38"/>
      <c r="V49" s="31"/>
      <c r="W49" s="40">
        <v>50</v>
      </c>
      <c r="X49" s="38"/>
      <c r="Y49" s="31"/>
      <c r="Z49" s="37">
        <f>SUM(E49,H49,W49)</f>
        <v>350</v>
      </c>
      <c r="AA49" s="21">
        <f>SUM(F49,I49,O49)</f>
        <v>1480</v>
      </c>
      <c r="AB49" s="99" t="s">
        <v>129</v>
      </c>
    </row>
    <row r="50" spans="2:28" ht="18" x14ac:dyDescent="0.25">
      <c r="B50" s="19">
        <v>3399</v>
      </c>
      <c r="C50" s="19"/>
      <c r="D50" s="19" t="s">
        <v>55</v>
      </c>
      <c r="E50" s="40"/>
      <c r="F50" s="38">
        <v>100</v>
      </c>
      <c r="H50" s="40"/>
      <c r="I50" s="38"/>
      <c r="J50" s="39"/>
      <c r="K50" s="40"/>
      <c r="L50" s="38"/>
      <c r="N50" s="40"/>
      <c r="O50" s="38"/>
      <c r="Q50" s="40"/>
      <c r="R50" s="38"/>
      <c r="S50" s="31"/>
      <c r="T50" s="40"/>
      <c r="U50" s="38"/>
      <c r="V50" s="31"/>
      <c r="W50" s="40"/>
      <c r="X50" s="38"/>
      <c r="Y50" s="31"/>
      <c r="Z50" s="37">
        <f t="shared" si="3"/>
        <v>0</v>
      </c>
      <c r="AA50" s="21">
        <f t="shared" si="3"/>
        <v>100</v>
      </c>
    </row>
    <row r="51" spans="2:28" ht="18" x14ac:dyDescent="0.25">
      <c r="B51" s="19">
        <v>3412</v>
      </c>
      <c r="C51" s="19"/>
      <c r="D51" s="19" t="s">
        <v>56</v>
      </c>
      <c r="E51" s="40"/>
      <c r="F51" s="38">
        <v>200</v>
      </c>
      <c r="H51" s="40"/>
      <c r="I51" s="38"/>
      <c r="J51" s="39"/>
      <c r="K51" s="40"/>
      <c r="L51" s="38"/>
      <c r="N51" s="40"/>
      <c r="O51" s="38"/>
      <c r="Q51" s="40"/>
      <c r="R51" s="38"/>
      <c r="S51" s="31"/>
      <c r="T51" s="40"/>
      <c r="U51" s="38"/>
      <c r="V51" s="31"/>
      <c r="W51" s="40"/>
      <c r="X51" s="38"/>
      <c r="Y51" s="31"/>
      <c r="Z51" s="37">
        <f t="shared" si="3"/>
        <v>0</v>
      </c>
      <c r="AA51" s="21">
        <f t="shared" si="3"/>
        <v>200</v>
      </c>
    </row>
    <row r="52" spans="2:28" ht="18.75" x14ac:dyDescent="0.3">
      <c r="B52" s="19">
        <v>3419</v>
      </c>
      <c r="C52" s="19"/>
      <c r="D52" s="19" t="s">
        <v>57</v>
      </c>
      <c r="E52" s="40"/>
      <c r="F52" s="38">
        <v>300</v>
      </c>
      <c r="H52" s="40">
        <v>5</v>
      </c>
      <c r="I52" s="38">
        <v>5</v>
      </c>
      <c r="J52" s="39"/>
      <c r="K52" s="40"/>
      <c r="L52" s="38"/>
      <c r="N52" s="40"/>
      <c r="O52" s="38"/>
      <c r="Q52" s="40"/>
      <c r="R52" s="38"/>
      <c r="S52" s="31"/>
      <c r="T52" s="40"/>
      <c r="U52" s="38"/>
      <c r="V52" s="31"/>
      <c r="W52" s="40">
        <v>5</v>
      </c>
      <c r="X52" s="38">
        <v>5</v>
      </c>
      <c r="Y52" s="31"/>
      <c r="Z52" s="37">
        <f>SUM(E52,H52,W52)</f>
        <v>10</v>
      </c>
      <c r="AA52" s="21">
        <f>SUM(F52,I52,X52)</f>
        <v>310</v>
      </c>
      <c r="AB52" s="99" t="s">
        <v>140</v>
      </c>
    </row>
    <row r="53" spans="2:28" ht="18" x14ac:dyDescent="0.25">
      <c r="B53" s="19">
        <v>3511</v>
      </c>
      <c r="C53" s="19"/>
      <c r="D53" s="19" t="s">
        <v>58</v>
      </c>
      <c r="E53" s="40">
        <v>220</v>
      </c>
      <c r="F53" s="38">
        <v>400</v>
      </c>
      <c r="H53" s="40"/>
      <c r="I53" s="38"/>
      <c r="J53" s="39"/>
      <c r="K53" s="40"/>
      <c r="L53" s="38"/>
      <c r="N53" s="40"/>
      <c r="O53" s="38"/>
      <c r="Q53" s="40"/>
      <c r="R53" s="38"/>
      <c r="S53" s="31"/>
      <c r="T53" s="40"/>
      <c r="U53" s="38"/>
      <c r="V53" s="31"/>
      <c r="W53" s="40"/>
      <c r="X53" s="38"/>
      <c r="Y53" s="31"/>
      <c r="Z53" s="37">
        <f t="shared" si="3"/>
        <v>220</v>
      </c>
      <c r="AA53" s="21">
        <f t="shared" si="3"/>
        <v>400</v>
      </c>
    </row>
    <row r="54" spans="2:28" ht="18" x14ac:dyDescent="0.25">
      <c r="B54" s="19">
        <v>3612</v>
      </c>
      <c r="C54" s="19"/>
      <c r="D54" s="23" t="s">
        <v>59</v>
      </c>
      <c r="E54" s="37">
        <v>460</v>
      </c>
      <c r="F54" s="38">
        <v>800</v>
      </c>
      <c r="H54" s="37"/>
      <c r="I54" s="38">
        <v>8</v>
      </c>
      <c r="J54" s="39"/>
      <c r="K54" s="37"/>
      <c r="L54" s="38">
        <v>15</v>
      </c>
      <c r="N54" s="37">
        <v>-5</v>
      </c>
      <c r="O54" s="38"/>
      <c r="Q54" s="37"/>
      <c r="R54" s="38"/>
      <c r="S54" s="31"/>
      <c r="T54" s="37"/>
      <c r="U54" s="38"/>
      <c r="V54" s="31"/>
      <c r="W54" s="37"/>
      <c r="X54" s="38"/>
      <c r="Y54" s="31"/>
      <c r="Z54" s="37">
        <f>SUM(E54,H54,N54)</f>
        <v>455</v>
      </c>
      <c r="AA54" s="21">
        <f>SUM(F54,I54,L54)</f>
        <v>823</v>
      </c>
    </row>
    <row r="55" spans="2:28" ht="18" x14ac:dyDescent="0.25">
      <c r="B55" s="19">
        <v>3613</v>
      </c>
      <c r="C55" s="19"/>
      <c r="D55" s="23" t="s">
        <v>60</v>
      </c>
      <c r="E55" s="40">
        <v>210</v>
      </c>
      <c r="F55" s="38">
        <v>800</v>
      </c>
      <c r="H55" s="40"/>
      <c r="I55" s="38"/>
      <c r="J55" s="39"/>
      <c r="K55" s="40"/>
      <c r="L55" s="38"/>
      <c r="N55" s="40"/>
      <c r="O55" s="38"/>
      <c r="Q55" s="40"/>
      <c r="R55" s="38"/>
      <c r="S55" s="31"/>
      <c r="T55" s="40"/>
      <c r="U55" s="38"/>
      <c r="V55" s="31"/>
      <c r="W55" s="40"/>
      <c r="X55" s="38"/>
      <c r="Y55" s="31"/>
      <c r="Z55" s="37">
        <f t="shared" si="3"/>
        <v>210</v>
      </c>
      <c r="AA55" s="21">
        <f t="shared" si="3"/>
        <v>800</v>
      </c>
    </row>
    <row r="56" spans="2:28" ht="18" x14ac:dyDescent="0.25">
      <c r="B56" s="44">
        <v>3631</v>
      </c>
      <c r="C56" s="44"/>
      <c r="D56" s="19" t="s">
        <v>61</v>
      </c>
      <c r="E56" s="40"/>
      <c r="F56" s="45">
        <v>350</v>
      </c>
      <c r="H56" s="40"/>
      <c r="I56" s="45"/>
      <c r="J56" s="46"/>
      <c r="K56" s="40"/>
      <c r="L56" s="45"/>
      <c r="N56" s="40"/>
      <c r="O56" s="45"/>
      <c r="Q56" s="40"/>
      <c r="R56" s="45"/>
      <c r="S56" s="47"/>
      <c r="T56" s="40"/>
      <c r="U56" s="45"/>
      <c r="V56" s="47"/>
      <c r="W56" s="40"/>
      <c r="X56" s="45"/>
      <c r="Y56" s="47"/>
      <c r="Z56" s="37">
        <f t="shared" si="3"/>
        <v>0</v>
      </c>
      <c r="AA56" s="21">
        <f t="shared" si="3"/>
        <v>350</v>
      </c>
    </row>
    <row r="57" spans="2:28" ht="18" x14ac:dyDescent="0.25">
      <c r="B57" s="19">
        <v>3632</v>
      </c>
      <c r="C57" s="19"/>
      <c r="D57" s="19" t="s">
        <v>62</v>
      </c>
      <c r="E57" s="40">
        <v>100</v>
      </c>
      <c r="F57" s="38">
        <v>150</v>
      </c>
      <c r="H57" s="40"/>
      <c r="I57" s="38"/>
      <c r="J57" s="39"/>
      <c r="K57" s="40"/>
      <c r="L57" s="38"/>
      <c r="N57" s="40"/>
      <c r="O57" s="38"/>
      <c r="Q57" s="40"/>
      <c r="R57" s="38"/>
      <c r="S57" s="31"/>
      <c r="T57" s="40"/>
      <c r="U57" s="38"/>
      <c r="V57" s="31"/>
      <c r="W57" s="40"/>
      <c r="X57" s="38"/>
      <c r="Y57" s="31"/>
      <c r="Z57" s="37">
        <f t="shared" si="3"/>
        <v>100</v>
      </c>
      <c r="AA57" s="21">
        <f t="shared" si="3"/>
        <v>150</v>
      </c>
    </row>
    <row r="58" spans="2:28" ht="18" x14ac:dyDescent="0.25">
      <c r="B58" s="19">
        <v>3635</v>
      </c>
      <c r="C58" s="19"/>
      <c r="D58" s="23" t="s">
        <v>63</v>
      </c>
      <c r="E58" s="40"/>
      <c r="F58" s="38">
        <v>90</v>
      </c>
      <c r="H58" s="40"/>
      <c r="I58" s="38"/>
      <c r="J58" s="39"/>
      <c r="K58" s="40"/>
      <c r="L58" s="38">
        <v>-20</v>
      </c>
      <c r="N58" s="40"/>
      <c r="O58" s="38"/>
      <c r="Q58" s="40"/>
      <c r="R58" s="38"/>
      <c r="S58" s="31"/>
      <c r="T58" s="40"/>
      <c r="U58" s="38"/>
      <c r="V58" s="31"/>
      <c r="W58" s="40"/>
      <c r="X58" s="38"/>
      <c r="Y58" s="31"/>
      <c r="Z58" s="37">
        <f t="shared" si="3"/>
        <v>0</v>
      </c>
      <c r="AA58" s="21">
        <f>SUM(F58,I58,L58)</f>
        <v>70</v>
      </c>
    </row>
    <row r="59" spans="2:28" ht="18.75" x14ac:dyDescent="0.3">
      <c r="B59" s="19">
        <v>3636</v>
      </c>
      <c r="C59" s="19"/>
      <c r="D59" s="19" t="s">
        <v>64</v>
      </c>
      <c r="E59" s="40"/>
      <c r="F59" s="38">
        <v>6</v>
      </c>
      <c r="H59" s="40"/>
      <c r="I59" s="38"/>
      <c r="J59" s="39"/>
      <c r="K59" s="40"/>
      <c r="L59" s="38"/>
      <c r="N59" s="40"/>
      <c r="O59" s="38"/>
      <c r="Q59" s="40"/>
      <c r="R59" s="38"/>
      <c r="S59" s="31"/>
      <c r="T59" s="40"/>
      <c r="U59" s="38"/>
      <c r="V59" s="31"/>
      <c r="W59" s="40"/>
      <c r="X59" s="38">
        <v>19</v>
      </c>
      <c r="Y59" s="31"/>
      <c r="Z59" s="37">
        <f t="shared" si="3"/>
        <v>0</v>
      </c>
      <c r="AA59" s="21">
        <f>SUM(F59,I59,X59)</f>
        <v>25</v>
      </c>
      <c r="AB59" s="99" t="s">
        <v>132</v>
      </c>
    </row>
    <row r="60" spans="2:28" ht="18.75" x14ac:dyDescent="0.3">
      <c r="B60" s="19">
        <v>3639</v>
      </c>
      <c r="C60" s="19"/>
      <c r="D60" s="48" t="s">
        <v>65</v>
      </c>
      <c r="E60" s="37">
        <v>50</v>
      </c>
      <c r="F60" s="38">
        <v>300</v>
      </c>
      <c r="H60" s="37">
        <v>3</v>
      </c>
      <c r="I60" s="38"/>
      <c r="J60" s="39"/>
      <c r="K60" s="37"/>
      <c r="L60" s="38">
        <v>20</v>
      </c>
      <c r="N60" s="37">
        <v>180</v>
      </c>
      <c r="O60" s="38">
        <v>255</v>
      </c>
      <c r="Q60" s="37"/>
      <c r="R60" s="38"/>
      <c r="S60" s="31"/>
      <c r="T60" s="37">
        <v>11</v>
      </c>
      <c r="U60" s="38">
        <v>275</v>
      </c>
      <c r="V60" s="31"/>
      <c r="W60" s="37"/>
      <c r="X60" s="38">
        <v>33</v>
      </c>
      <c r="Y60" s="31"/>
      <c r="Z60" s="37">
        <f>SUM(E60,H60,N60,T60)</f>
        <v>244</v>
      </c>
      <c r="AA60" s="21">
        <f>SUM(F60,I60,L60,O60,U60,X60)</f>
        <v>883</v>
      </c>
      <c r="AB60" s="99" t="s">
        <v>139</v>
      </c>
    </row>
    <row r="61" spans="2:28" ht="18" x14ac:dyDescent="0.25">
      <c r="B61" s="19">
        <v>3721</v>
      </c>
      <c r="C61" s="19"/>
      <c r="D61" s="19" t="s">
        <v>66</v>
      </c>
      <c r="E61" s="49"/>
      <c r="F61" s="38">
        <v>100</v>
      </c>
      <c r="H61" s="49"/>
      <c r="I61" s="38"/>
      <c r="J61" s="39"/>
      <c r="K61" s="49"/>
      <c r="L61" s="38"/>
      <c r="N61" s="49"/>
      <c r="O61" s="38"/>
      <c r="Q61" s="49"/>
      <c r="R61" s="38"/>
      <c r="S61" s="31"/>
      <c r="T61" s="49"/>
      <c r="U61" s="38"/>
      <c r="V61" s="31"/>
      <c r="W61" s="49"/>
      <c r="X61" s="38"/>
      <c r="Y61" s="31"/>
      <c r="Z61" s="37">
        <f t="shared" si="3"/>
        <v>0</v>
      </c>
      <c r="AA61" s="21">
        <f t="shared" si="3"/>
        <v>100</v>
      </c>
    </row>
    <row r="62" spans="2:28" ht="18.75" x14ac:dyDescent="0.3">
      <c r="B62" s="19">
        <v>3722</v>
      </c>
      <c r="C62" s="19"/>
      <c r="D62" s="19" t="s">
        <v>67</v>
      </c>
      <c r="E62" s="40">
        <v>20</v>
      </c>
      <c r="F62" s="38">
        <v>700</v>
      </c>
      <c r="H62" s="40"/>
      <c r="I62" s="38"/>
      <c r="J62" s="39"/>
      <c r="K62" s="40"/>
      <c r="L62" s="38"/>
      <c r="N62" s="40"/>
      <c r="O62" s="38"/>
      <c r="Q62" s="40"/>
      <c r="R62" s="38"/>
      <c r="S62" s="31"/>
      <c r="T62" s="40"/>
      <c r="U62" s="38"/>
      <c r="V62" s="31"/>
      <c r="W62" s="40">
        <v>10</v>
      </c>
      <c r="X62" s="38"/>
      <c r="Y62" s="31"/>
      <c r="Z62" s="37">
        <f>SUM(E62,H62,W62)</f>
        <v>30</v>
      </c>
      <c r="AA62" s="21">
        <f t="shared" si="3"/>
        <v>700</v>
      </c>
      <c r="AB62" s="99" t="s">
        <v>128</v>
      </c>
    </row>
    <row r="63" spans="2:28" ht="18" x14ac:dyDescent="0.25">
      <c r="B63" s="23">
        <v>3723</v>
      </c>
      <c r="C63" s="23"/>
      <c r="D63" s="23" t="s">
        <v>68</v>
      </c>
      <c r="E63" s="40"/>
      <c r="F63" s="38">
        <v>200</v>
      </c>
      <c r="H63" s="40"/>
      <c r="I63" s="38"/>
      <c r="J63" s="39"/>
      <c r="K63" s="40"/>
      <c r="L63" s="38"/>
      <c r="N63" s="40"/>
      <c r="O63" s="38"/>
      <c r="Q63" s="40"/>
      <c r="R63" s="38"/>
      <c r="S63" s="31"/>
      <c r="T63" s="40"/>
      <c r="U63" s="38"/>
      <c r="V63" s="31"/>
      <c r="W63" s="40"/>
      <c r="X63" s="38"/>
      <c r="Y63" s="31"/>
      <c r="Z63" s="37">
        <f t="shared" si="3"/>
        <v>0</v>
      </c>
      <c r="AA63" s="21">
        <f t="shared" si="3"/>
        <v>200</v>
      </c>
    </row>
    <row r="64" spans="2:28" ht="18" x14ac:dyDescent="0.25">
      <c r="B64" s="23">
        <v>3725</v>
      </c>
      <c r="C64" s="23"/>
      <c r="D64" s="23" t="s">
        <v>69</v>
      </c>
      <c r="E64" s="40">
        <v>180</v>
      </c>
      <c r="F64" s="38">
        <v>0</v>
      </c>
      <c r="H64" s="40"/>
      <c r="I64" s="38"/>
      <c r="J64" s="39"/>
      <c r="K64" s="40"/>
      <c r="L64" s="38"/>
      <c r="N64" s="40"/>
      <c r="O64" s="38"/>
      <c r="Q64" s="40"/>
      <c r="R64" s="38"/>
      <c r="S64" s="31"/>
      <c r="T64" s="40"/>
      <c r="U64" s="38"/>
      <c r="V64" s="31"/>
      <c r="W64" s="40"/>
      <c r="X64" s="38"/>
      <c r="Y64" s="31"/>
      <c r="Z64" s="37">
        <f t="shared" si="3"/>
        <v>180</v>
      </c>
      <c r="AA64" s="21">
        <f t="shared" si="3"/>
        <v>0</v>
      </c>
    </row>
    <row r="65" spans="2:28" ht="18" x14ac:dyDescent="0.25">
      <c r="B65" s="23">
        <v>3726</v>
      </c>
      <c r="C65" s="23"/>
      <c r="D65" s="23" t="s">
        <v>70</v>
      </c>
      <c r="E65" s="40"/>
      <c r="F65" s="38">
        <v>100</v>
      </c>
      <c r="H65" s="40"/>
      <c r="I65" s="38"/>
      <c r="J65" s="39"/>
      <c r="K65" s="40"/>
      <c r="L65" s="38"/>
      <c r="N65" s="40"/>
      <c r="O65" s="38"/>
      <c r="Q65" s="40"/>
      <c r="R65" s="38"/>
      <c r="S65" s="31"/>
      <c r="T65" s="40"/>
      <c r="U65" s="38"/>
      <c r="V65" s="31"/>
      <c r="W65" s="40"/>
      <c r="X65" s="38"/>
      <c r="Y65" s="31"/>
      <c r="Z65" s="37">
        <f t="shared" si="3"/>
        <v>0</v>
      </c>
      <c r="AA65" s="21">
        <f t="shared" si="3"/>
        <v>100</v>
      </c>
    </row>
    <row r="66" spans="2:28" ht="18" x14ac:dyDescent="0.25">
      <c r="B66" s="23">
        <v>3729</v>
      </c>
      <c r="C66" s="23"/>
      <c r="D66" s="23" t="s">
        <v>71</v>
      </c>
      <c r="E66" s="40">
        <v>2</v>
      </c>
      <c r="F66" s="38">
        <v>0</v>
      </c>
      <c r="H66" s="40"/>
      <c r="I66" s="38"/>
      <c r="J66" s="39"/>
      <c r="K66" s="40">
        <v>5</v>
      </c>
      <c r="L66" s="38"/>
      <c r="N66" s="40"/>
      <c r="O66" s="38"/>
      <c r="Q66" s="40"/>
      <c r="R66" s="38"/>
      <c r="S66" s="31"/>
      <c r="T66" s="40"/>
      <c r="U66" s="38"/>
      <c r="V66" s="31"/>
      <c r="W66" s="40"/>
      <c r="X66" s="38"/>
      <c r="Y66" s="31"/>
      <c r="Z66" s="37">
        <f>SUM(E66,H66,K66)</f>
        <v>7</v>
      </c>
      <c r="AA66" s="21">
        <f t="shared" si="3"/>
        <v>0</v>
      </c>
    </row>
    <row r="67" spans="2:28" ht="18.75" x14ac:dyDescent="0.3">
      <c r="B67" s="23">
        <v>3745</v>
      </c>
      <c r="C67" s="23"/>
      <c r="D67" s="23" t="s">
        <v>72</v>
      </c>
      <c r="E67" s="40"/>
      <c r="F67" s="38">
        <v>700</v>
      </c>
      <c r="H67" s="40"/>
      <c r="I67" s="38"/>
      <c r="J67" s="39"/>
      <c r="K67" s="40"/>
      <c r="L67" s="38"/>
      <c r="N67" s="40"/>
      <c r="O67" s="38">
        <v>188</v>
      </c>
      <c r="Q67" s="40"/>
      <c r="R67" s="38"/>
      <c r="S67" s="31"/>
      <c r="T67" s="40"/>
      <c r="U67" s="38"/>
      <c r="V67" s="31"/>
      <c r="W67" s="40"/>
      <c r="X67" s="38">
        <v>80</v>
      </c>
      <c r="Y67" s="31"/>
      <c r="Z67" s="37">
        <f t="shared" si="3"/>
        <v>0</v>
      </c>
      <c r="AA67" s="21">
        <f>SUM(F67,I67,O67,X67)</f>
        <v>968</v>
      </c>
      <c r="AB67" s="99" t="s">
        <v>130</v>
      </c>
    </row>
    <row r="68" spans="2:28" ht="18" x14ac:dyDescent="0.25">
      <c r="B68" s="23">
        <v>4339</v>
      </c>
      <c r="C68" s="23"/>
      <c r="D68" s="23" t="s">
        <v>73</v>
      </c>
      <c r="E68" s="40"/>
      <c r="F68" s="38">
        <v>0</v>
      </c>
      <c r="H68" s="40"/>
      <c r="I68" s="38"/>
      <c r="J68" s="39"/>
      <c r="K68" s="40"/>
      <c r="L68" s="38"/>
      <c r="N68" s="40"/>
      <c r="O68" s="38"/>
      <c r="Q68" s="40"/>
      <c r="R68" s="38"/>
      <c r="S68" s="31"/>
      <c r="T68" s="40"/>
      <c r="U68" s="38">
        <v>2</v>
      </c>
      <c r="V68" s="31"/>
      <c r="W68" s="40"/>
      <c r="X68" s="38"/>
      <c r="Y68" s="31"/>
      <c r="Z68" s="37">
        <v>0</v>
      </c>
      <c r="AA68" s="21">
        <v>2</v>
      </c>
      <c r="AB68" s="24"/>
    </row>
    <row r="69" spans="2:28" ht="18" x14ac:dyDescent="0.25">
      <c r="B69" s="19">
        <v>4356</v>
      </c>
      <c r="C69" s="19"/>
      <c r="D69" s="19" t="s">
        <v>74</v>
      </c>
      <c r="E69" s="37"/>
      <c r="F69" s="38">
        <v>160</v>
      </c>
      <c r="H69" s="37"/>
      <c r="I69" s="38"/>
      <c r="J69" s="39"/>
      <c r="K69" s="37"/>
      <c r="L69" s="38"/>
      <c r="N69" s="37"/>
      <c r="O69" s="38"/>
      <c r="Q69" s="37"/>
      <c r="R69" s="38"/>
      <c r="S69" s="31"/>
      <c r="T69" s="37"/>
      <c r="U69" s="38"/>
      <c r="V69" s="31"/>
      <c r="W69" s="37"/>
      <c r="X69" s="38"/>
      <c r="Y69" s="31"/>
      <c r="Z69" s="37">
        <f t="shared" si="3"/>
        <v>0</v>
      </c>
      <c r="AA69" s="21">
        <f t="shared" si="3"/>
        <v>160</v>
      </c>
    </row>
    <row r="70" spans="2:28" ht="18" x14ac:dyDescent="0.25">
      <c r="B70" s="19">
        <v>5212</v>
      </c>
      <c r="C70" s="19"/>
      <c r="D70" s="19" t="s">
        <v>75</v>
      </c>
      <c r="E70" s="37"/>
      <c r="F70" s="38">
        <v>22</v>
      </c>
      <c r="H70" s="37"/>
      <c r="I70" s="38"/>
      <c r="J70" s="39"/>
      <c r="K70" s="37"/>
      <c r="L70" s="38"/>
      <c r="N70" s="37"/>
      <c r="O70" s="38"/>
      <c r="Q70" s="37"/>
      <c r="R70" s="38"/>
      <c r="S70" s="31"/>
      <c r="T70" s="37"/>
      <c r="U70" s="38"/>
      <c r="V70" s="31"/>
      <c r="W70" s="37"/>
      <c r="X70" s="38"/>
      <c r="Y70" s="31"/>
      <c r="Z70" s="37">
        <f t="shared" si="3"/>
        <v>0</v>
      </c>
      <c r="AA70" s="21">
        <f t="shared" si="3"/>
        <v>22</v>
      </c>
    </row>
    <row r="71" spans="2:28" ht="18" x14ac:dyDescent="0.25">
      <c r="B71" s="23">
        <v>5213</v>
      </c>
      <c r="C71" s="23"/>
      <c r="D71" s="23" t="s">
        <v>76</v>
      </c>
      <c r="E71" s="37"/>
      <c r="F71" s="38">
        <v>50</v>
      </c>
      <c r="H71" s="37"/>
      <c r="I71" s="38"/>
      <c r="J71" s="39"/>
      <c r="K71" s="37"/>
      <c r="L71" s="38"/>
      <c r="N71" s="37"/>
      <c r="O71" s="38">
        <v>300</v>
      </c>
      <c r="Q71" s="37"/>
      <c r="R71" s="38"/>
      <c r="S71" s="31"/>
      <c r="T71" s="37"/>
      <c r="U71" s="38"/>
      <c r="V71" s="31"/>
      <c r="W71" s="37"/>
      <c r="X71" s="38"/>
      <c r="Y71" s="31"/>
      <c r="Z71" s="37">
        <f t="shared" si="3"/>
        <v>0</v>
      </c>
      <c r="AA71" s="21">
        <f>SUM(F71,I71,O71)</f>
        <v>350</v>
      </c>
    </row>
    <row r="72" spans="2:28" ht="18" x14ac:dyDescent="0.25">
      <c r="B72" s="19">
        <v>5512</v>
      </c>
      <c r="C72" s="19"/>
      <c r="D72" s="19" t="s">
        <v>77</v>
      </c>
      <c r="E72" s="40"/>
      <c r="F72" s="38">
        <v>500</v>
      </c>
      <c r="H72" s="40"/>
      <c r="I72" s="38">
        <v>90</v>
      </c>
      <c r="J72" s="39"/>
      <c r="K72" s="40"/>
      <c r="L72" s="38"/>
      <c r="N72" s="40"/>
      <c r="O72" s="38"/>
      <c r="Q72" s="40"/>
      <c r="R72" s="38"/>
      <c r="S72" s="31"/>
      <c r="T72" s="40"/>
      <c r="U72" s="38"/>
      <c r="V72" s="31"/>
      <c r="W72" s="40"/>
      <c r="X72" s="38"/>
      <c r="Y72" s="31"/>
      <c r="Z72" s="37">
        <f>SUM(E72,H72)</f>
        <v>0</v>
      </c>
      <c r="AA72" s="21">
        <f t="shared" si="3"/>
        <v>590</v>
      </c>
    </row>
    <row r="73" spans="2:28" ht="18" x14ac:dyDescent="0.25">
      <c r="B73" s="19">
        <v>6112</v>
      </c>
      <c r="C73" s="19"/>
      <c r="D73" s="19" t="s">
        <v>78</v>
      </c>
      <c r="E73" s="40"/>
      <c r="F73" s="21">
        <v>2200</v>
      </c>
      <c r="H73" s="40"/>
      <c r="I73" s="21"/>
      <c r="J73" s="22"/>
      <c r="K73" s="40"/>
      <c r="L73" s="21"/>
      <c r="N73" s="40"/>
      <c r="O73" s="21"/>
      <c r="Q73" s="40"/>
      <c r="R73" s="21"/>
      <c r="S73" s="30"/>
      <c r="T73" s="40"/>
      <c r="U73" s="21"/>
      <c r="V73" s="30"/>
      <c r="W73" s="40"/>
      <c r="X73" s="21"/>
      <c r="Y73" s="30"/>
      <c r="Z73" s="37">
        <f>SUM(E73,H73)</f>
        <v>0</v>
      </c>
      <c r="AA73" s="21">
        <f>SUM(F73,I73)</f>
        <v>2200</v>
      </c>
    </row>
    <row r="74" spans="2:28" ht="18" x14ac:dyDescent="0.25">
      <c r="B74" s="19">
        <v>6117</v>
      </c>
      <c r="C74" s="19"/>
      <c r="D74" s="19" t="s">
        <v>79</v>
      </c>
      <c r="E74" s="40">
        <v>0</v>
      </c>
      <c r="F74" s="21">
        <v>0</v>
      </c>
      <c r="H74" s="40"/>
      <c r="I74" s="21"/>
      <c r="J74" s="22"/>
      <c r="K74" s="40"/>
      <c r="L74" s="21">
        <v>29</v>
      </c>
      <c r="N74" s="40"/>
      <c r="O74" s="21"/>
      <c r="Q74" s="40"/>
      <c r="R74" s="21"/>
      <c r="S74" s="30"/>
      <c r="T74" s="40"/>
      <c r="U74" s="21"/>
      <c r="V74" s="30"/>
      <c r="W74" s="40"/>
      <c r="X74" s="21"/>
      <c r="Y74" s="30"/>
      <c r="Z74" s="37">
        <v>0</v>
      </c>
      <c r="AA74" s="21">
        <f>SUM(F74,I74,L74)</f>
        <v>29</v>
      </c>
    </row>
    <row r="75" spans="2:28" ht="18" x14ac:dyDescent="0.25">
      <c r="B75" s="19">
        <v>6171</v>
      </c>
      <c r="C75" s="19"/>
      <c r="D75" s="19" t="s">
        <v>80</v>
      </c>
      <c r="E75" s="40">
        <v>9</v>
      </c>
      <c r="F75" s="21">
        <v>3200</v>
      </c>
      <c r="H75" s="40"/>
      <c r="I75" s="21"/>
      <c r="J75" s="22"/>
      <c r="K75" s="40"/>
      <c r="L75" s="21">
        <v>5</v>
      </c>
      <c r="N75" s="40"/>
      <c r="O75" s="21"/>
      <c r="Q75" s="40"/>
      <c r="R75" s="21"/>
      <c r="S75" s="30"/>
      <c r="T75" s="40"/>
      <c r="U75" s="21"/>
      <c r="V75" s="30"/>
      <c r="W75" s="40"/>
      <c r="X75" s="21"/>
      <c r="Y75" s="30"/>
      <c r="Z75" s="37">
        <f t="shared" si="3"/>
        <v>9</v>
      </c>
      <c r="AA75" s="21">
        <f>SUM(F75,I75,L75)</f>
        <v>3205</v>
      </c>
    </row>
    <row r="76" spans="2:28" ht="18" x14ac:dyDescent="0.25">
      <c r="B76" s="19">
        <v>6310</v>
      </c>
      <c r="C76" s="19"/>
      <c r="D76" s="23" t="s">
        <v>81</v>
      </c>
      <c r="E76" s="40">
        <v>2</v>
      </c>
      <c r="F76" s="38">
        <v>300</v>
      </c>
      <c r="H76" s="40"/>
      <c r="I76" s="38"/>
      <c r="J76" s="39"/>
      <c r="K76" s="40"/>
      <c r="L76" s="38"/>
      <c r="N76" s="40"/>
      <c r="O76" s="38"/>
      <c r="Q76" s="40"/>
      <c r="R76" s="38"/>
      <c r="S76" s="31"/>
      <c r="T76" s="40"/>
      <c r="U76" s="38"/>
      <c r="V76" s="31"/>
      <c r="W76" s="40"/>
      <c r="X76" s="38"/>
      <c r="Y76" s="31"/>
      <c r="Z76" s="37">
        <f t="shared" si="3"/>
        <v>2</v>
      </c>
      <c r="AA76" s="21">
        <f t="shared" si="3"/>
        <v>300</v>
      </c>
    </row>
    <row r="77" spans="2:28" ht="18" x14ac:dyDescent="0.25">
      <c r="B77" s="23">
        <v>6402</v>
      </c>
      <c r="C77" s="23"/>
      <c r="D77" s="23" t="s">
        <v>82</v>
      </c>
      <c r="E77" s="40"/>
      <c r="F77" s="38">
        <v>28</v>
      </c>
      <c r="H77" s="40"/>
      <c r="I77" s="38"/>
      <c r="J77" s="39"/>
      <c r="K77" s="40"/>
      <c r="L77" s="38"/>
      <c r="N77" s="40"/>
      <c r="O77" s="38"/>
      <c r="Q77" s="40"/>
      <c r="R77" s="38"/>
      <c r="S77" s="31"/>
      <c r="T77" s="40"/>
      <c r="U77" s="38"/>
      <c r="V77" s="31"/>
      <c r="W77" s="40"/>
      <c r="X77" s="38"/>
      <c r="Y77" s="31"/>
      <c r="Z77" s="37">
        <f t="shared" si="3"/>
        <v>0</v>
      </c>
      <c r="AA77" s="21">
        <f t="shared" si="3"/>
        <v>28</v>
      </c>
    </row>
    <row r="78" spans="2:28" ht="18" x14ac:dyDescent="0.25">
      <c r="B78" s="23">
        <v>6330</v>
      </c>
      <c r="C78" s="23"/>
      <c r="D78" s="23" t="s">
        <v>83</v>
      </c>
      <c r="E78" s="40"/>
      <c r="F78" s="38">
        <v>0</v>
      </c>
      <c r="H78" s="40"/>
      <c r="I78" s="38"/>
      <c r="J78" s="39"/>
      <c r="K78" s="40"/>
      <c r="L78" s="38"/>
      <c r="N78" s="40"/>
      <c r="O78" s="38"/>
      <c r="Q78" s="40"/>
      <c r="R78" s="38"/>
      <c r="S78" s="31"/>
      <c r="T78" s="40"/>
      <c r="U78" s="38"/>
      <c r="V78" s="31"/>
      <c r="W78" s="40"/>
      <c r="X78" s="38"/>
      <c r="Y78" s="31"/>
      <c r="Z78" s="37">
        <f t="shared" si="3"/>
        <v>0</v>
      </c>
      <c r="AA78" s="21">
        <f t="shared" si="3"/>
        <v>0</v>
      </c>
    </row>
    <row r="79" spans="2:28" ht="18" x14ac:dyDescent="0.25">
      <c r="B79" s="23">
        <v>6399</v>
      </c>
      <c r="C79" s="23"/>
      <c r="D79" s="23" t="s">
        <v>84</v>
      </c>
      <c r="E79" s="40"/>
      <c r="F79" s="38">
        <v>0</v>
      </c>
      <c r="H79" s="40"/>
      <c r="I79" s="38"/>
      <c r="J79" s="39"/>
      <c r="K79" s="40"/>
      <c r="L79" s="38"/>
      <c r="N79" s="40"/>
      <c r="O79" s="38"/>
      <c r="Q79" s="40"/>
      <c r="R79" s="38">
        <v>88</v>
      </c>
      <c r="S79" s="31"/>
      <c r="T79" s="40"/>
      <c r="U79" s="38"/>
      <c r="V79" s="31"/>
      <c r="W79" s="40"/>
      <c r="X79" s="38"/>
      <c r="Y79" s="31"/>
      <c r="Z79" s="37">
        <v>0</v>
      </c>
      <c r="AA79" s="21">
        <f>R79</f>
        <v>88</v>
      </c>
    </row>
    <row r="80" spans="2:28" ht="18" x14ac:dyDescent="0.25">
      <c r="B80" s="19">
        <v>6399</v>
      </c>
      <c r="C80" s="19"/>
      <c r="D80" s="23" t="s">
        <v>85</v>
      </c>
      <c r="E80" s="40"/>
      <c r="F80" s="38">
        <v>100</v>
      </c>
      <c r="H80" s="40"/>
      <c r="I80" s="38"/>
      <c r="J80" s="39"/>
      <c r="K80" s="40"/>
      <c r="L80" s="38"/>
      <c r="N80" s="40"/>
      <c r="O80" s="38"/>
      <c r="Q80" s="40"/>
      <c r="R80" s="38"/>
      <c r="S80" s="31"/>
      <c r="T80" s="40"/>
      <c r="U80" s="38"/>
      <c r="V80" s="31"/>
      <c r="W80" s="40"/>
      <c r="X80" s="38"/>
      <c r="Y80" s="31"/>
      <c r="Z80" s="37">
        <f t="shared" si="3"/>
        <v>0</v>
      </c>
      <c r="AA80" s="21">
        <f t="shared" si="3"/>
        <v>100</v>
      </c>
    </row>
    <row r="81" spans="2:28" ht="18.75" x14ac:dyDescent="0.3">
      <c r="B81" s="19">
        <v>6409</v>
      </c>
      <c r="C81" s="19"/>
      <c r="D81" s="19" t="s">
        <v>86</v>
      </c>
      <c r="E81" s="50"/>
      <c r="F81" s="21">
        <f>F121+F120+F119+F118+F117+F109+F110+F112+F114+F123+F113</f>
        <v>370</v>
      </c>
      <c r="H81" s="50"/>
      <c r="I81" s="21"/>
      <c r="J81" s="22"/>
      <c r="K81" s="50"/>
      <c r="L81" s="21"/>
      <c r="N81" s="50"/>
      <c r="O81" s="21"/>
      <c r="Q81" s="50"/>
      <c r="R81" s="21"/>
      <c r="S81" s="30"/>
      <c r="T81" s="50"/>
      <c r="U81" s="21">
        <v>45</v>
      </c>
      <c r="V81" s="30"/>
      <c r="W81" s="50"/>
      <c r="X81" s="21">
        <v>1</v>
      </c>
      <c r="Y81" s="30"/>
      <c r="Z81" s="37">
        <f t="shared" si="3"/>
        <v>0</v>
      </c>
      <c r="AA81" s="21">
        <f>SUM(F81,I81,U81,X81)</f>
        <v>416</v>
      </c>
      <c r="AB81" s="99" t="s">
        <v>131</v>
      </c>
    </row>
    <row r="82" spans="2:28" ht="18.75" thickBot="1" x14ac:dyDescent="0.3">
      <c r="B82" s="19"/>
      <c r="C82" s="19"/>
      <c r="D82" s="25" t="s">
        <v>87</v>
      </c>
      <c r="E82" s="51">
        <f>E81+E80+E78+E77+E76+E75+E73+E72+E71+E67+E65+E63+E64+E62+E61+E60+E59+E58+E57+E56+E55+E54+E53+E52+E51+E50+E49+E48+E47+E45+E44+E43+E42+E41+E40+E38+E37+E36+E35+E34+E66</f>
        <v>1962</v>
      </c>
      <c r="F82" s="28">
        <f>SUM(F34:F81)</f>
        <v>19728</v>
      </c>
      <c r="H82" s="51">
        <f>SUM(H34:H81)</f>
        <v>8</v>
      </c>
      <c r="I82" s="28">
        <f>SUM(I34:I81)</f>
        <v>1360</v>
      </c>
      <c r="J82" s="29"/>
      <c r="K82" s="51">
        <f>SUM(K34:K81)</f>
        <v>5</v>
      </c>
      <c r="L82" s="28">
        <f>SUM(L34:L81)</f>
        <v>34</v>
      </c>
      <c r="N82" s="51">
        <f>SUM(N34:N81)</f>
        <v>175</v>
      </c>
      <c r="O82" s="28">
        <f>SUM(O34:O81)</f>
        <v>823</v>
      </c>
      <c r="Q82" s="51">
        <f>SUM(Q34:Q81)</f>
        <v>0</v>
      </c>
      <c r="R82" s="28">
        <f>SUM(R34:R81)</f>
        <v>88</v>
      </c>
      <c r="S82" s="52"/>
      <c r="T82" s="51">
        <f>SUM(T34:T81)</f>
        <v>11</v>
      </c>
      <c r="U82" s="28">
        <f>SUM(U34:U81)</f>
        <v>322</v>
      </c>
      <c r="V82" s="52"/>
      <c r="W82" s="51">
        <f>SUM(W34:W81)</f>
        <v>65</v>
      </c>
      <c r="X82" s="28">
        <f>SUM(X34:X81)</f>
        <v>5866</v>
      </c>
      <c r="Y82" s="52"/>
      <c r="Z82" s="53">
        <f>SUM(Z34:Z81)</f>
        <v>2226</v>
      </c>
      <c r="AA82" s="26">
        <f>SUM(AA34:AA81)</f>
        <v>28221</v>
      </c>
    </row>
    <row r="83" spans="2:28" ht="18" x14ac:dyDescent="0.25">
      <c r="B83" s="30"/>
      <c r="C83" s="30"/>
      <c r="D83" s="54"/>
      <c r="E83" s="22"/>
      <c r="F83" s="33"/>
      <c r="H83" s="22"/>
      <c r="I83" s="33"/>
      <c r="J83" s="33"/>
      <c r="K83" s="22"/>
      <c r="L83" s="33"/>
      <c r="N83" s="22"/>
      <c r="O83" s="33"/>
      <c r="Q83" s="22"/>
      <c r="R83" s="33"/>
      <c r="S83" s="33"/>
      <c r="T83" s="22"/>
      <c r="U83" s="33"/>
      <c r="V83" s="33"/>
      <c r="W83" s="22"/>
      <c r="X83" s="33"/>
      <c r="Y83" s="33"/>
      <c r="Z83" s="22"/>
      <c r="AA83" s="33"/>
    </row>
    <row r="84" spans="2:28" ht="18.75" x14ac:dyDescent="0.3">
      <c r="B84" s="55" t="s">
        <v>9</v>
      </c>
      <c r="C84" s="56" t="s">
        <v>10</v>
      </c>
      <c r="D84" s="57" t="s">
        <v>88</v>
      </c>
      <c r="E84" s="19" t="s">
        <v>89</v>
      </c>
      <c r="F84" s="19"/>
      <c r="H84" s="19"/>
      <c r="I84" s="19"/>
      <c r="J84" s="22"/>
      <c r="K84" s="19"/>
      <c r="L84" s="19"/>
      <c r="N84" s="19"/>
      <c r="O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2:28" ht="18" x14ac:dyDescent="0.25">
      <c r="B85" s="55">
        <v>3412</v>
      </c>
      <c r="C85" s="55">
        <v>6121</v>
      </c>
      <c r="D85" s="58" t="s">
        <v>90</v>
      </c>
      <c r="E85" s="19"/>
      <c r="F85" s="19">
        <v>100</v>
      </c>
      <c r="H85" s="19"/>
      <c r="I85" s="19"/>
      <c r="J85" s="22"/>
      <c r="K85" s="19"/>
      <c r="L85" s="19"/>
      <c r="N85" s="19"/>
      <c r="O85" s="19"/>
      <c r="Q85" s="19"/>
      <c r="R85" s="19"/>
      <c r="S85" s="19"/>
      <c r="T85" s="19"/>
      <c r="U85" s="19">
        <v>846</v>
      </c>
      <c r="V85" s="19"/>
      <c r="W85" s="19"/>
      <c r="X85" s="19"/>
      <c r="Y85" s="19"/>
      <c r="Z85" s="19">
        <f>SUM(E85,H85)</f>
        <v>0</v>
      </c>
      <c r="AA85" s="19">
        <f>SUM(F85,I85,U85)</f>
        <v>946</v>
      </c>
      <c r="AB85" s="24"/>
    </row>
    <row r="86" spans="2:28" ht="18" x14ac:dyDescent="0.25">
      <c r="B86" s="55">
        <v>3341</v>
      </c>
      <c r="C86" s="55">
        <v>6349</v>
      </c>
      <c r="D86" s="58" t="s">
        <v>91</v>
      </c>
      <c r="E86" s="19"/>
      <c r="F86" s="19">
        <v>126</v>
      </c>
      <c r="H86" s="19"/>
      <c r="I86" s="19"/>
      <c r="J86" s="22"/>
      <c r="K86" s="19"/>
      <c r="L86" s="19"/>
      <c r="N86" s="19"/>
      <c r="O86" s="19"/>
      <c r="Q86" s="19"/>
      <c r="R86" s="19"/>
      <c r="S86" s="19"/>
      <c r="T86" s="19"/>
      <c r="U86" s="19"/>
      <c r="V86" s="19"/>
      <c r="W86" s="19"/>
      <c r="X86" s="19"/>
      <c r="Y86" s="19"/>
      <c r="Z86" s="19">
        <f t="shared" ref="Z86:AA95" si="4">SUM(E86,H86)</f>
        <v>0</v>
      </c>
      <c r="AA86" s="19">
        <f t="shared" si="4"/>
        <v>126</v>
      </c>
    </row>
    <row r="87" spans="2:28" ht="18" x14ac:dyDescent="0.25">
      <c r="B87" s="44">
        <v>2321</v>
      </c>
      <c r="C87" s="44">
        <v>6349</v>
      </c>
      <c r="D87" s="59" t="s">
        <v>92</v>
      </c>
      <c r="E87" s="19"/>
      <c r="F87" s="44">
        <v>2520</v>
      </c>
      <c r="H87" s="19"/>
      <c r="I87" s="44"/>
      <c r="J87" s="46"/>
      <c r="K87" s="19"/>
      <c r="L87" s="44"/>
      <c r="N87" s="19"/>
      <c r="O87" s="44"/>
      <c r="Q87" s="19"/>
      <c r="R87" s="44"/>
      <c r="S87" s="44"/>
      <c r="T87" s="19"/>
      <c r="U87" s="44"/>
      <c r="V87" s="44"/>
      <c r="W87" s="19"/>
      <c r="X87" s="44"/>
      <c r="Y87" s="44"/>
      <c r="Z87" s="19">
        <f t="shared" si="4"/>
        <v>0</v>
      </c>
      <c r="AA87" s="19">
        <f t="shared" si="4"/>
        <v>2520</v>
      </c>
    </row>
    <row r="88" spans="2:28" ht="18" x14ac:dyDescent="0.25">
      <c r="B88" s="60">
        <v>4350</v>
      </c>
      <c r="C88" s="60">
        <v>6349</v>
      </c>
      <c r="D88" s="59" t="s">
        <v>93</v>
      </c>
      <c r="E88" s="23"/>
      <c r="F88" s="60">
        <v>107</v>
      </c>
      <c r="H88" s="23"/>
      <c r="I88" s="60"/>
      <c r="J88" s="61"/>
      <c r="K88" s="23"/>
      <c r="L88" s="60"/>
      <c r="N88" s="23"/>
      <c r="O88" s="60"/>
      <c r="Q88" s="23"/>
      <c r="R88" s="60"/>
      <c r="S88" s="60"/>
      <c r="T88" s="23"/>
      <c r="U88" s="60"/>
      <c r="V88" s="60"/>
      <c r="W88" s="23"/>
      <c r="X88" s="60"/>
      <c r="Y88" s="60"/>
      <c r="Z88" s="19">
        <f t="shared" si="4"/>
        <v>0</v>
      </c>
      <c r="AA88" s="19">
        <f t="shared" si="4"/>
        <v>107</v>
      </c>
    </row>
    <row r="89" spans="2:28" ht="18" x14ac:dyDescent="0.25">
      <c r="B89" s="60">
        <v>3631</v>
      </c>
      <c r="C89" s="60">
        <v>6121</v>
      </c>
      <c r="D89" s="59" t="s">
        <v>94</v>
      </c>
      <c r="E89" s="23"/>
      <c r="F89" s="60">
        <v>0</v>
      </c>
      <c r="H89" s="23"/>
      <c r="I89" s="60"/>
      <c r="J89" s="61"/>
      <c r="K89" s="23"/>
      <c r="L89" s="60"/>
      <c r="N89" s="23"/>
      <c r="O89" s="60">
        <v>91</v>
      </c>
      <c r="Q89" s="23"/>
      <c r="R89" s="60"/>
      <c r="S89" s="60"/>
      <c r="T89" s="23"/>
      <c r="U89" s="60"/>
      <c r="V89" s="60"/>
      <c r="W89" s="23"/>
      <c r="X89" s="60"/>
      <c r="Y89" s="60"/>
      <c r="Z89" s="19">
        <v>0</v>
      </c>
      <c r="AA89" s="19">
        <f>SUM(F89,I89,O89)</f>
        <v>91</v>
      </c>
    </row>
    <row r="90" spans="2:28" ht="18" x14ac:dyDescent="0.25">
      <c r="B90" s="60">
        <v>3631</v>
      </c>
      <c r="C90" s="60">
        <v>6121</v>
      </c>
      <c r="D90" s="59" t="s">
        <v>95</v>
      </c>
      <c r="E90" s="23"/>
      <c r="F90" s="60">
        <v>150</v>
      </c>
      <c r="H90" s="23"/>
      <c r="I90" s="60"/>
      <c r="J90" s="61"/>
      <c r="K90" s="23"/>
      <c r="L90" s="60"/>
      <c r="N90" s="23"/>
      <c r="O90" s="60">
        <v>1180</v>
      </c>
      <c r="Q90" s="23"/>
      <c r="R90" s="60"/>
      <c r="S90" s="60"/>
      <c r="T90" s="23"/>
      <c r="U90" s="60"/>
      <c r="V90" s="60"/>
      <c r="W90" s="23"/>
      <c r="X90" s="60"/>
      <c r="Y90" s="60"/>
      <c r="Z90" s="19">
        <f t="shared" si="4"/>
        <v>0</v>
      </c>
      <c r="AA90" s="19">
        <f>SUM(F90,I90,O90)</f>
        <v>1330</v>
      </c>
    </row>
    <row r="91" spans="2:28" ht="18" x14ac:dyDescent="0.25">
      <c r="B91" s="60">
        <v>3745</v>
      </c>
      <c r="C91" s="60">
        <v>6121</v>
      </c>
      <c r="D91" s="59" t="s">
        <v>96</v>
      </c>
      <c r="E91" s="23"/>
      <c r="F91" s="60">
        <v>0</v>
      </c>
      <c r="H91" s="23"/>
      <c r="I91" s="60"/>
      <c r="J91" s="61"/>
      <c r="K91" s="23"/>
      <c r="L91" s="60"/>
      <c r="N91" s="23"/>
      <c r="O91" s="60">
        <v>51</v>
      </c>
      <c r="Q91" s="23"/>
      <c r="R91" s="60"/>
      <c r="S91" s="60"/>
      <c r="T91" s="23"/>
      <c r="U91" s="60"/>
      <c r="V91" s="60"/>
      <c r="W91" s="23"/>
      <c r="X91" s="60"/>
      <c r="Y91" s="60"/>
      <c r="Z91" s="19">
        <f t="shared" si="4"/>
        <v>0</v>
      </c>
      <c r="AA91" s="19">
        <f>O91</f>
        <v>51</v>
      </c>
    </row>
    <row r="92" spans="2:28" ht="18" x14ac:dyDescent="0.25">
      <c r="B92" s="60">
        <v>2221</v>
      </c>
      <c r="C92" s="60">
        <v>6121</v>
      </c>
      <c r="D92" s="59" t="s">
        <v>97</v>
      </c>
      <c r="E92" s="23"/>
      <c r="F92" s="60">
        <v>170</v>
      </c>
      <c r="H92" s="23"/>
      <c r="I92" s="60"/>
      <c r="J92" s="61"/>
      <c r="K92" s="23"/>
      <c r="L92" s="60"/>
      <c r="N92" s="23"/>
      <c r="O92" s="60"/>
      <c r="Q92" s="23"/>
      <c r="R92" s="60"/>
      <c r="S92" s="60"/>
      <c r="T92" s="23"/>
      <c r="U92" s="60"/>
      <c r="V92" s="60"/>
      <c r="W92" s="23"/>
      <c r="X92" s="60"/>
      <c r="Y92" s="60"/>
      <c r="Z92" s="19">
        <f t="shared" si="4"/>
        <v>0</v>
      </c>
      <c r="AA92" s="19">
        <f t="shared" si="4"/>
        <v>170</v>
      </c>
    </row>
    <row r="93" spans="2:28" ht="18" x14ac:dyDescent="0.25">
      <c r="B93" s="60">
        <v>3631</v>
      </c>
      <c r="C93" s="60">
        <v>6121</v>
      </c>
      <c r="D93" s="59" t="s">
        <v>98</v>
      </c>
      <c r="E93" s="23"/>
      <c r="F93" s="60">
        <v>50</v>
      </c>
      <c r="H93" s="23"/>
      <c r="I93" s="60"/>
      <c r="J93" s="61"/>
      <c r="K93" s="23"/>
      <c r="L93" s="60"/>
      <c r="N93" s="23"/>
      <c r="O93" s="60"/>
      <c r="Q93" s="23"/>
      <c r="R93" s="60"/>
      <c r="S93" s="60"/>
      <c r="T93" s="23"/>
      <c r="U93" s="60"/>
      <c r="V93" s="60"/>
      <c r="W93" s="23"/>
      <c r="X93" s="60"/>
      <c r="Y93" s="60"/>
      <c r="Z93" s="19">
        <f>SUM(E93,H93)</f>
        <v>0</v>
      </c>
      <c r="AA93" s="19">
        <f>SUM(F93,I93,O93)</f>
        <v>50</v>
      </c>
    </row>
    <row r="94" spans="2:28" ht="18" x14ac:dyDescent="0.25">
      <c r="B94" s="60">
        <v>2219</v>
      </c>
      <c r="C94" s="60">
        <v>6349</v>
      </c>
      <c r="D94" s="59" t="s">
        <v>99</v>
      </c>
      <c r="E94" s="23"/>
      <c r="F94" s="62">
        <v>38</v>
      </c>
      <c r="H94" s="23"/>
      <c r="I94" s="62"/>
      <c r="J94" s="63"/>
      <c r="K94" s="23"/>
      <c r="L94" s="62"/>
      <c r="N94" s="23"/>
      <c r="O94" s="62"/>
      <c r="Q94" s="23"/>
      <c r="R94" s="62"/>
      <c r="S94" s="62"/>
      <c r="T94" s="23"/>
      <c r="U94" s="62"/>
      <c r="V94" s="62"/>
      <c r="W94" s="23"/>
      <c r="X94" s="62"/>
      <c r="Y94" s="62"/>
      <c r="Z94" s="19">
        <f t="shared" si="4"/>
        <v>0</v>
      </c>
      <c r="AA94" s="19">
        <f t="shared" si="4"/>
        <v>38</v>
      </c>
    </row>
    <row r="95" spans="2:28" ht="18" x14ac:dyDescent="0.25">
      <c r="E95" s="25"/>
      <c r="F95" s="64">
        <f>SUM(F85:F94)</f>
        <v>3261</v>
      </c>
      <c r="H95" s="25"/>
      <c r="I95" s="64"/>
      <c r="J95" s="65"/>
      <c r="K95" s="25"/>
      <c r="L95" s="64"/>
      <c r="N95" s="25"/>
      <c r="O95" s="64">
        <f>SUM(O85:O94)</f>
        <v>1322</v>
      </c>
      <c r="Q95" s="25"/>
      <c r="R95" s="64"/>
      <c r="S95" s="64"/>
      <c r="T95" s="25"/>
      <c r="U95" s="64">
        <f>SUM(U85)</f>
        <v>846</v>
      </c>
      <c r="V95" s="64"/>
      <c r="W95" s="25"/>
      <c r="X95" s="64">
        <f>SUM(X85)</f>
        <v>0</v>
      </c>
      <c r="Y95" s="64"/>
      <c r="Z95" s="19">
        <f t="shared" si="4"/>
        <v>0</v>
      </c>
      <c r="AA95" s="25">
        <f>SUM(F95,I95,O95,U95)</f>
        <v>5429</v>
      </c>
    </row>
    <row r="96" spans="2:28" ht="18" x14ac:dyDescent="0.25">
      <c r="B96" s="66"/>
      <c r="C96" s="66"/>
      <c r="D96" s="67"/>
      <c r="E96" s="1"/>
      <c r="F96" s="1"/>
      <c r="H96" s="1"/>
      <c r="I96" s="1"/>
      <c r="J96" s="1"/>
      <c r="K96" s="1"/>
      <c r="L96" s="1"/>
      <c r="N96" s="1"/>
      <c r="O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8" ht="18" x14ac:dyDescent="0.25">
      <c r="B97" s="55" t="s">
        <v>9</v>
      </c>
      <c r="C97" s="56" t="s">
        <v>10</v>
      </c>
      <c r="D97" s="68" t="s">
        <v>100</v>
      </c>
      <c r="E97" s="101"/>
      <c r="F97" s="101"/>
      <c r="H97" s="101"/>
      <c r="I97" s="101"/>
      <c r="J97" s="69"/>
      <c r="K97" s="101"/>
      <c r="L97" s="101"/>
      <c r="N97" s="101"/>
      <c r="O97" s="101"/>
      <c r="Q97" s="101"/>
      <c r="R97" s="101"/>
      <c r="S97" s="70"/>
      <c r="T97" s="101"/>
      <c r="U97" s="101"/>
      <c r="V97" s="70"/>
      <c r="W97" s="101"/>
      <c r="X97" s="101"/>
      <c r="Y97" s="70"/>
      <c r="Z97" s="101"/>
      <c r="AA97" s="101"/>
    </row>
    <row r="98" spans="2:28" ht="18.75" x14ac:dyDescent="0.3">
      <c r="B98" s="44"/>
      <c r="C98" s="44">
        <v>8115</v>
      </c>
      <c r="D98" s="71" t="s">
        <v>101</v>
      </c>
      <c r="E98" s="19">
        <v>0</v>
      </c>
      <c r="F98" s="19"/>
      <c r="H98" s="19"/>
      <c r="I98" s="19"/>
      <c r="J98" s="22"/>
      <c r="K98" s="19"/>
      <c r="L98" s="19"/>
      <c r="N98" s="19">
        <v>1880</v>
      </c>
      <c r="O98" s="19"/>
      <c r="Q98" s="19"/>
      <c r="R98" s="19"/>
      <c r="S98" s="19"/>
      <c r="T98" s="19">
        <v>968</v>
      </c>
      <c r="U98" s="19"/>
      <c r="V98" s="19"/>
      <c r="W98" s="19">
        <v>1861</v>
      </c>
      <c r="X98" s="19"/>
      <c r="Y98" s="19"/>
      <c r="Z98" s="19">
        <f>N98+T98+W98</f>
        <v>4709</v>
      </c>
      <c r="AA98" s="19"/>
      <c r="AB98" s="99" t="s">
        <v>136</v>
      </c>
    </row>
    <row r="99" spans="2:28" ht="18" x14ac:dyDescent="0.25">
      <c r="B99" s="44"/>
      <c r="C99" s="44">
        <v>8124</v>
      </c>
      <c r="D99" s="72" t="s">
        <v>102</v>
      </c>
      <c r="E99" s="73">
        <v>-1241</v>
      </c>
      <c r="F99" s="19"/>
      <c r="H99" s="73"/>
      <c r="I99" s="19"/>
      <c r="J99" s="22"/>
      <c r="K99" s="73"/>
      <c r="L99" s="19"/>
      <c r="N99" s="73">
        <v>0</v>
      </c>
      <c r="O99" s="19"/>
      <c r="Q99" s="73"/>
      <c r="R99" s="19"/>
      <c r="S99" s="19"/>
      <c r="T99" s="73"/>
      <c r="U99" s="19"/>
      <c r="V99" s="19"/>
      <c r="W99" s="73"/>
      <c r="X99" s="19"/>
      <c r="Y99" s="19"/>
      <c r="Z99" s="73">
        <v>-1241</v>
      </c>
      <c r="AA99" s="19"/>
    </row>
    <row r="100" spans="2:28" ht="18" x14ac:dyDescent="0.25">
      <c r="B100" s="66"/>
      <c r="C100" s="66"/>
      <c r="D100" s="67"/>
      <c r="E100" s="1"/>
      <c r="F100" s="1"/>
      <c r="H100" s="1"/>
      <c r="I100" s="1"/>
      <c r="J100" s="1"/>
      <c r="K100" s="1"/>
      <c r="L100" s="1"/>
      <c r="N100" s="1"/>
      <c r="O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8" ht="18" x14ac:dyDescent="0.25">
      <c r="E101" s="74">
        <f>SUM(E21,E31,E82,E98)</f>
        <v>24230</v>
      </c>
      <c r="F101" s="64">
        <f>SUM(F82,F95)</f>
        <v>22989</v>
      </c>
      <c r="H101" s="74">
        <f>SUM(H82,H31,H21)</f>
        <v>1360</v>
      </c>
      <c r="I101" s="64">
        <f>SUM(I21,I31,I82)</f>
        <v>1360</v>
      </c>
      <c r="J101" s="65"/>
      <c r="K101" s="74">
        <f>SUM(K82,K31,K21)</f>
        <v>34</v>
      </c>
      <c r="L101" s="64">
        <f>SUM(L21,L31,L82)</f>
        <v>34</v>
      </c>
      <c r="N101" s="74">
        <f>SUM(N82,N31,N21,N98)</f>
        <v>2145</v>
      </c>
      <c r="O101" s="64">
        <f>SUM(O21,O31,O82,O95)</f>
        <v>2145</v>
      </c>
      <c r="Q101" s="74">
        <f>SUM(Q82,Q31,Q21,Q98)</f>
        <v>88</v>
      </c>
      <c r="R101" s="64">
        <f>SUM(R21,R31,R82,R95)</f>
        <v>88</v>
      </c>
      <c r="S101" s="64"/>
      <c r="T101" s="74">
        <f>SUM(T82,T31,T21,T98)</f>
        <v>1168</v>
      </c>
      <c r="U101" s="64">
        <f>SUM(U21,U31,U82,U95)</f>
        <v>1168</v>
      </c>
      <c r="V101" s="64"/>
      <c r="W101" s="74">
        <f>SUM(W82,W31,W21,W98)</f>
        <v>5866</v>
      </c>
      <c r="X101" s="64">
        <f>SUM(X21,X31,X82,X95)</f>
        <v>5866</v>
      </c>
      <c r="Y101" s="64"/>
      <c r="Z101" s="74">
        <f>SUM(Z21,Z31,Z82,Z98)</f>
        <v>34891</v>
      </c>
      <c r="AA101" s="64">
        <f>SUM(AA82,AA95)</f>
        <v>33650</v>
      </c>
    </row>
    <row r="102" spans="2:28" x14ac:dyDescent="0.25">
      <c r="B102" s="75"/>
      <c r="C102" s="75"/>
      <c r="D102" s="75"/>
      <c r="E102" s="76"/>
      <c r="F102" s="77">
        <f>E101-F101+E99</f>
        <v>0</v>
      </c>
      <c r="H102" s="76"/>
      <c r="I102" s="77"/>
      <c r="J102" s="77"/>
      <c r="K102" s="76"/>
      <c r="L102" s="77"/>
      <c r="N102" s="76"/>
      <c r="O102" s="77"/>
      <c r="Q102" s="76"/>
      <c r="R102" s="77"/>
      <c r="S102" s="77"/>
      <c r="T102" s="76"/>
      <c r="U102" s="77"/>
      <c r="V102" s="77"/>
      <c r="W102" s="76"/>
      <c r="X102" s="77"/>
      <c r="Y102" s="77"/>
      <c r="Z102" s="76"/>
      <c r="AA102" s="77"/>
    </row>
    <row r="103" spans="2:28" ht="18" x14ac:dyDescent="0.25">
      <c r="B103" s="78"/>
      <c r="C103" s="78"/>
      <c r="D103" s="79"/>
      <c r="E103" s="1"/>
      <c r="F103" s="1"/>
      <c r="H103" s="1"/>
      <c r="I103" s="1"/>
      <c r="J103" s="1"/>
      <c r="K103" s="1"/>
      <c r="L103" s="1"/>
      <c r="N103" s="1"/>
      <c r="O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8" ht="18.75" x14ac:dyDescent="0.3">
      <c r="B104" s="80" t="s">
        <v>103</v>
      </c>
      <c r="C104" s="80" t="s">
        <v>104</v>
      </c>
      <c r="D104" s="81" t="s">
        <v>105</v>
      </c>
      <c r="E104" s="22"/>
      <c r="F104" s="33">
        <f>F109+F110+F112+F114+F117+F118+F119+F120+F121+F123+F113</f>
        <v>370</v>
      </c>
      <c r="H104" s="22"/>
      <c r="I104" s="33"/>
      <c r="J104" s="33"/>
      <c r="K104" s="22"/>
      <c r="L104" s="33"/>
      <c r="N104" s="22"/>
      <c r="O104" s="33"/>
      <c r="Q104" s="22"/>
      <c r="R104" s="33"/>
      <c r="S104" s="33"/>
      <c r="T104" s="22"/>
      <c r="U104" s="33"/>
      <c r="V104" s="33"/>
      <c r="W104" s="22"/>
      <c r="X104" s="33"/>
      <c r="Y104" s="33"/>
      <c r="Z104" s="22"/>
      <c r="AA104" s="33"/>
    </row>
    <row r="105" spans="2:28" ht="18" x14ac:dyDescent="0.25">
      <c r="B105" s="46">
        <v>5222</v>
      </c>
      <c r="C105" s="46">
        <v>3419</v>
      </c>
      <c r="D105" s="22" t="s">
        <v>106</v>
      </c>
      <c r="E105" s="22"/>
      <c r="F105" s="33">
        <v>71</v>
      </c>
      <c r="H105" s="82" t="s">
        <v>107</v>
      </c>
      <c r="I105" s="33"/>
      <c r="J105" s="33"/>
      <c r="K105" s="82"/>
      <c r="L105" s="33"/>
      <c r="N105" s="82"/>
      <c r="O105" s="33"/>
      <c r="Q105" s="82"/>
      <c r="R105" s="33"/>
      <c r="S105" s="33"/>
      <c r="T105" s="82"/>
      <c r="U105" s="33"/>
      <c r="V105" s="33"/>
      <c r="W105" s="82"/>
      <c r="X105" s="33"/>
      <c r="Y105" s="33"/>
      <c r="Z105" s="22"/>
      <c r="AA105" s="33"/>
    </row>
    <row r="106" spans="2:28" ht="18" x14ac:dyDescent="0.25">
      <c r="B106" s="46">
        <v>6322</v>
      </c>
      <c r="C106" s="46">
        <v>3419</v>
      </c>
      <c r="D106" s="22" t="s">
        <v>108</v>
      </c>
      <c r="E106" s="22"/>
      <c r="F106" s="33">
        <v>119</v>
      </c>
      <c r="H106" s="82" t="s">
        <v>109</v>
      </c>
      <c r="I106" s="83"/>
      <c r="J106" s="83"/>
      <c r="K106" s="82"/>
      <c r="L106" s="83"/>
      <c r="N106" s="82"/>
      <c r="O106" s="83"/>
      <c r="Q106" s="82"/>
      <c r="R106" s="83"/>
      <c r="S106" s="83"/>
      <c r="T106" s="82"/>
      <c r="U106" s="83"/>
      <c r="V106" s="83"/>
      <c r="W106" s="82"/>
      <c r="X106" s="83"/>
      <c r="Y106" s="83"/>
      <c r="Z106" s="22"/>
      <c r="AA106" s="33"/>
    </row>
    <row r="107" spans="2:28" ht="18" x14ac:dyDescent="0.25">
      <c r="B107" s="46">
        <v>5222</v>
      </c>
      <c r="C107" s="46">
        <v>5512</v>
      </c>
      <c r="D107" s="22" t="s">
        <v>110</v>
      </c>
      <c r="E107" s="22"/>
      <c r="F107" s="33">
        <v>140</v>
      </c>
      <c r="H107" s="22"/>
      <c r="I107" s="33"/>
      <c r="J107" s="33"/>
      <c r="K107" s="22"/>
      <c r="L107" s="33"/>
      <c r="N107" s="22"/>
      <c r="O107" s="33"/>
      <c r="Q107" s="22"/>
      <c r="R107" s="33"/>
      <c r="S107" s="33"/>
      <c r="T107" s="22"/>
      <c r="U107" s="33"/>
      <c r="V107" s="33"/>
      <c r="W107" s="22"/>
      <c r="X107" s="33"/>
      <c r="Y107" s="33"/>
      <c r="Z107" s="22"/>
      <c r="AA107" s="33"/>
    </row>
    <row r="108" spans="2:28" ht="18" x14ac:dyDescent="0.25">
      <c r="B108" s="46">
        <v>5221</v>
      </c>
      <c r="C108" s="46">
        <v>4356</v>
      </c>
      <c r="D108" s="22" t="s">
        <v>111</v>
      </c>
      <c r="E108" s="22"/>
      <c r="F108" s="33">
        <v>60</v>
      </c>
      <c r="H108" s="22"/>
      <c r="I108" s="33"/>
      <c r="J108" s="33"/>
      <c r="K108" s="22"/>
      <c r="L108" s="33"/>
      <c r="N108" s="22"/>
      <c r="O108" s="33"/>
      <c r="Q108" s="22"/>
      <c r="R108" s="33"/>
      <c r="S108" s="33"/>
      <c r="T108" s="22"/>
      <c r="U108" s="33"/>
      <c r="V108" s="33"/>
      <c r="W108" s="22"/>
      <c r="X108" s="33"/>
      <c r="Y108" s="33"/>
      <c r="Z108" s="22"/>
      <c r="AA108" s="33"/>
    </row>
    <row r="109" spans="2:28" ht="18" x14ac:dyDescent="0.25">
      <c r="B109" s="84">
        <v>5222</v>
      </c>
      <c r="C109" s="84">
        <v>6409</v>
      </c>
      <c r="D109" s="85" t="s">
        <v>112</v>
      </c>
      <c r="E109" s="85"/>
      <c r="F109" s="86">
        <v>15</v>
      </c>
      <c r="H109" s="85"/>
      <c r="I109" s="86"/>
      <c r="J109" s="86"/>
      <c r="K109" s="85"/>
      <c r="L109" s="86"/>
      <c r="N109" s="85"/>
      <c r="O109" s="86"/>
      <c r="Q109" s="85"/>
      <c r="R109" s="86"/>
      <c r="S109" s="86"/>
      <c r="T109" s="85"/>
      <c r="U109" s="86"/>
      <c r="V109" s="86"/>
      <c r="W109" s="85"/>
      <c r="X109" s="86"/>
      <c r="Y109" s="86"/>
      <c r="Z109" s="85"/>
      <c r="AA109" s="86"/>
    </row>
    <row r="110" spans="2:28" ht="18" x14ac:dyDescent="0.25">
      <c r="B110" s="84">
        <v>5222</v>
      </c>
      <c r="C110" s="84">
        <v>6409</v>
      </c>
      <c r="D110" s="85" t="s">
        <v>113</v>
      </c>
      <c r="E110" s="85"/>
      <c r="F110" s="86">
        <v>15</v>
      </c>
      <c r="H110" s="85"/>
      <c r="I110" s="86"/>
      <c r="J110" s="86"/>
      <c r="K110" s="85"/>
      <c r="L110" s="86"/>
      <c r="N110" s="85"/>
      <c r="O110" s="86"/>
      <c r="Q110" s="85"/>
      <c r="R110" s="86"/>
      <c r="S110" s="86"/>
      <c r="T110" s="85"/>
      <c r="U110" s="86"/>
      <c r="V110" s="86"/>
      <c r="W110" s="85"/>
      <c r="X110" s="86"/>
      <c r="Y110" s="86"/>
      <c r="Z110" s="85"/>
      <c r="AA110" s="86"/>
    </row>
    <row r="111" spans="2:28" ht="18" x14ac:dyDescent="0.25">
      <c r="B111" s="46">
        <v>5222</v>
      </c>
      <c r="C111" s="46">
        <v>3419</v>
      </c>
      <c r="D111" s="22" t="s">
        <v>114</v>
      </c>
      <c r="E111" s="22"/>
      <c r="F111" s="33">
        <v>20</v>
      </c>
      <c r="H111" s="22"/>
      <c r="I111" s="33"/>
      <c r="J111" s="33"/>
      <c r="K111" s="22"/>
      <c r="L111" s="33"/>
      <c r="N111" s="22"/>
      <c r="O111" s="33"/>
      <c r="Q111" s="22"/>
      <c r="R111" s="33"/>
      <c r="S111" s="33"/>
      <c r="T111" s="22"/>
      <c r="U111" s="33"/>
      <c r="V111" s="33"/>
      <c r="W111" s="22"/>
      <c r="X111" s="33"/>
      <c r="Y111" s="33"/>
      <c r="Z111" s="22"/>
      <c r="AA111" s="33"/>
    </row>
    <row r="112" spans="2:28" ht="18" x14ac:dyDescent="0.25">
      <c r="B112" s="84">
        <v>5222</v>
      </c>
      <c r="C112" s="84">
        <v>6409</v>
      </c>
      <c r="D112" s="85" t="s">
        <v>115</v>
      </c>
      <c r="E112" s="85"/>
      <c r="F112" s="86">
        <v>50</v>
      </c>
      <c r="H112" s="85"/>
      <c r="I112" s="86"/>
      <c r="J112" s="86"/>
      <c r="K112" s="85"/>
      <c r="L112" s="86"/>
      <c r="N112" s="85"/>
      <c r="O112" s="86"/>
      <c r="Q112" s="85"/>
      <c r="R112" s="86"/>
      <c r="S112" s="86"/>
      <c r="T112" s="85"/>
      <c r="U112" s="86"/>
      <c r="V112" s="86"/>
      <c r="W112" s="85"/>
      <c r="X112" s="86"/>
      <c r="Y112" s="86"/>
      <c r="Z112" s="85"/>
      <c r="AA112" s="86"/>
    </row>
    <row r="113" spans="2:27" ht="18" x14ac:dyDescent="0.25">
      <c r="B113" s="84">
        <v>5339</v>
      </c>
      <c r="C113" s="84">
        <v>6409</v>
      </c>
      <c r="D113" s="85" t="s">
        <v>116</v>
      </c>
      <c r="E113" s="85"/>
      <c r="F113" s="86">
        <v>1</v>
      </c>
      <c r="H113" s="85"/>
      <c r="I113" s="86"/>
      <c r="J113" s="86"/>
      <c r="K113" s="85"/>
      <c r="L113" s="86"/>
      <c r="N113" s="85"/>
      <c r="O113" s="86"/>
      <c r="Q113" s="85"/>
      <c r="R113" s="86"/>
      <c r="S113" s="86"/>
      <c r="T113" s="85"/>
      <c r="U113" s="86"/>
      <c r="V113" s="86"/>
      <c r="W113" s="85"/>
      <c r="X113" s="86"/>
      <c r="Y113" s="86"/>
      <c r="Z113" s="85"/>
      <c r="AA113" s="86"/>
    </row>
    <row r="114" spans="2:27" ht="18" x14ac:dyDescent="0.25">
      <c r="B114" s="84">
        <v>5222</v>
      </c>
      <c r="C114" s="84">
        <v>6409</v>
      </c>
      <c r="D114" s="85" t="s">
        <v>117</v>
      </c>
      <c r="E114" s="85"/>
      <c r="F114" s="86">
        <v>46</v>
      </c>
      <c r="H114" s="85"/>
      <c r="I114" s="86"/>
      <c r="J114" s="86"/>
      <c r="K114" s="85"/>
      <c r="L114" s="86"/>
      <c r="N114" s="85"/>
      <c r="O114" s="86"/>
      <c r="Q114" s="85"/>
      <c r="R114" s="86"/>
      <c r="S114" s="86"/>
      <c r="T114" s="85"/>
      <c r="U114" s="86"/>
      <c r="V114" s="86"/>
      <c r="W114" s="85"/>
      <c r="X114" s="86"/>
      <c r="Y114" s="86"/>
      <c r="Z114" s="85"/>
      <c r="AA114" s="86"/>
    </row>
    <row r="115" spans="2:27" ht="18" x14ac:dyDescent="0.25">
      <c r="B115" s="46"/>
      <c r="C115" s="46"/>
      <c r="D115" s="22"/>
      <c r="E115" s="22"/>
      <c r="F115" s="33"/>
      <c r="H115" s="22"/>
      <c r="I115" s="33"/>
      <c r="J115" s="33"/>
      <c r="K115" s="22"/>
      <c r="L115" s="33"/>
      <c r="N115" s="22"/>
      <c r="O115" s="33"/>
      <c r="Q115" s="22"/>
      <c r="R115" s="33"/>
      <c r="S115" s="33"/>
      <c r="T115" s="22"/>
      <c r="U115" s="33"/>
      <c r="V115" s="33"/>
      <c r="W115" s="22"/>
      <c r="X115" s="33"/>
      <c r="Y115" s="33"/>
      <c r="Z115" s="22"/>
      <c r="AA115" s="33"/>
    </row>
    <row r="116" spans="2:27" ht="18.75" x14ac:dyDescent="0.3">
      <c r="B116" s="87" t="s">
        <v>103</v>
      </c>
      <c r="C116" s="80" t="s">
        <v>104</v>
      </c>
      <c r="D116" s="88" t="s">
        <v>118</v>
      </c>
      <c r="E116" s="89"/>
      <c r="F116" s="89"/>
      <c r="H116" s="89"/>
      <c r="I116" s="89"/>
      <c r="J116" s="22"/>
      <c r="K116" s="89"/>
      <c r="L116" s="89"/>
      <c r="N116" s="89"/>
      <c r="O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</row>
    <row r="117" spans="2:27" ht="18" x14ac:dyDescent="0.25">
      <c r="B117" s="90">
        <v>5179</v>
      </c>
      <c r="C117" s="90">
        <v>6409</v>
      </c>
      <c r="D117" s="85" t="s">
        <v>119</v>
      </c>
      <c r="E117" s="91"/>
      <c r="F117" s="86">
        <v>6</v>
      </c>
      <c r="H117" s="91"/>
      <c r="I117" s="86"/>
      <c r="J117" s="86"/>
      <c r="K117" s="91"/>
      <c r="L117" s="86"/>
      <c r="N117" s="91"/>
      <c r="O117" s="86"/>
      <c r="Q117" s="91"/>
      <c r="R117" s="86"/>
      <c r="S117" s="86"/>
      <c r="T117" s="91"/>
      <c r="U117" s="86"/>
      <c r="V117" s="86"/>
      <c r="W117" s="91"/>
      <c r="X117" s="86"/>
      <c r="Y117" s="86"/>
      <c r="Z117" s="91"/>
      <c r="AA117" s="86"/>
    </row>
    <row r="118" spans="2:27" ht="18" x14ac:dyDescent="0.25">
      <c r="B118" s="90">
        <v>5179</v>
      </c>
      <c r="C118" s="85">
        <v>6409</v>
      </c>
      <c r="D118" s="92" t="s">
        <v>120</v>
      </c>
      <c r="E118" s="91"/>
      <c r="F118" s="86">
        <v>4</v>
      </c>
      <c r="H118" s="91"/>
      <c r="I118" s="86"/>
      <c r="J118" s="86"/>
      <c r="K118" s="91"/>
      <c r="L118" s="86"/>
      <c r="N118" s="91"/>
      <c r="O118" s="86"/>
      <c r="Q118" s="91"/>
      <c r="R118" s="86"/>
      <c r="S118" s="86"/>
      <c r="T118" s="91"/>
      <c r="U118" s="86"/>
      <c r="V118" s="86"/>
      <c r="W118" s="91"/>
      <c r="X118" s="86"/>
      <c r="Y118" s="86"/>
      <c r="Z118" s="91"/>
      <c r="AA118" s="86"/>
    </row>
    <row r="119" spans="2:27" ht="18" x14ac:dyDescent="0.25">
      <c r="B119" s="90">
        <v>5329</v>
      </c>
      <c r="C119" s="93">
        <v>6409</v>
      </c>
      <c r="D119" s="92" t="s">
        <v>121</v>
      </c>
      <c r="E119" s="91"/>
      <c r="F119" s="86">
        <v>3</v>
      </c>
      <c r="H119" s="91"/>
      <c r="I119" s="86"/>
      <c r="J119" s="86"/>
      <c r="K119" s="91"/>
      <c r="L119" s="86"/>
      <c r="N119" s="91"/>
      <c r="O119" s="86"/>
      <c r="Q119" s="91"/>
      <c r="R119" s="86"/>
      <c r="S119" s="86"/>
      <c r="T119" s="91"/>
      <c r="U119" s="86"/>
      <c r="V119" s="86"/>
      <c r="W119" s="91"/>
      <c r="X119" s="86"/>
      <c r="Y119" s="86"/>
      <c r="Z119" s="91"/>
      <c r="AA119" s="86"/>
    </row>
    <row r="120" spans="2:27" ht="18" x14ac:dyDescent="0.25">
      <c r="B120" s="84">
        <v>5329</v>
      </c>
      <c r="C120" s="93">
        <v>6409</v>
      </c>
      <c r="D120" s="85" t="s">
        <v>122</v>
      </c>
      <c r="E120" s="86"/>
      <c r="F120" s="86">
        <v>214</v>
      </c>
      <c r="H120" s="86"/>
      <c r="I120" s="86"/>
      <c r="J120" s="86"/>
      <c r="K120" s="86"/>
      <c r="L120" s="86"/>
      <c r="N120" s="86"/>
      <c r="O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</row>
    <row r="121" spans="2:27" ht="18" x14ac:dyDescent="0.25">
      <c r="B121" s="84">
        <v>5179</v>
      </c>
      <c r="C121" s="84">
        <v>6409</v>
      </c>
      <c r="D121" s="85" t="s">
        <v>123</v>
      </c>
      <c r="E121" s="85"/>
      <c r="F121" s="85">
        <v>1</v>
      </c>
      <c r="H121" s="85"/>
      <c r="I121" s="85"/>
      <c r="J121" s="85"/>
      <c r="K121" s="85"/>
      <c r="L121" s="85"/>
      <c r="N121" s="85"/>
      <c r="O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</row>
    <row r="122" spans="2:27" ht="18" x14ac:dyDescent="0.25">
      <c r="B122" s="33"/>
      <c r="C122" s="33"/>
      <c r="D122" s="33"/>
      <c r="E122" s="94"/>
      <c r="F122" s="33"/>
      <c r="H122" s="94"/>
      <c r="I122" s="33"/>
      <c r="J122" s="33"/>
      <c r="K122" s="94"/>
      <c r="L122" s="33"/>
      <c r="N122" s="94"/>
      <c r="O122" s="33"/>
      <c r="Q122" s="94"/>
      <c r="R122" s="33"/>
      <c r="S122" s="33"/>
      <c r="T122" s="94"/>
      <c r="U122" s="33"/>
      <c r="V122" s="33"/>
      <c r="W122" s="94"/>
      <c r="X122" s="33"/>
      <c r="Y122" s="33"/>
      <c r="Z122" s="94"/>
      <c r="AA122" s="33"/>
    </row>
    <row r="123" spans="2:27" ht="20.25" x14ac:dyDescent="0.3">
      <c r="B123" s="84">
        <v>5909</v>
      </c>
      <c r="C123" s="84">
        <v>6409</v>
      </c>
      <c r="D123" s="85" t="s">
        <v>124</v>
      </c>
      <c r="E123" s="3"/>
      <c r="F123" s="85">
        <v>15</v>
      </c>
      <c r="H123" s="3"/>
      <c r="I123" s="85"/>
      <c r="J123" s="85"/>
      <c r="K123" s="3"/>
      <c r="L123" s="85"/>
      <c r="N123" s="3"/>
      <c r="O123" s="85"/>
      <c r="Q123" s="3"/>
      <c r="R123" s="85"/>
      <c r="S123" s="85"/>
      <c r="T123" s="3"/>
      <c r="U123" s="85"/>
      <c r="V123" s="85"/>
      <c r="W123" s="3"/>
      <c r="X123" s="85"/>
      <c r="Y123" s="85"/>
      <c r="Z123" s="3"/>
      <c r="AA123" s="85"/>
    </row>
    <row r="124" spans="2:27" ht="20.25" x14ac:dyDescent="0.3">
      <c r="B124" s="84"/>
      <c r="C124" s="84"/>
      <c r="D124" s="85"/>
      <c r="E124" s="3"/>
      <c r="F124" s="85"/>
      <c r="H124" s="3"/>
      <c r="I124" s="85"/>
      <c r="J124" s="85"/>
      <c r="K124" s="3"/>
      <c r="L124" s="85"/>
      <c r="N124" s="3"/>
      <c r="O124" s="85"/>
      <c r="Q124" s="3"/>
      <c r="R124" s="85"/>
      <c r="S124" s="85"/>
      <c r="T124" s="3"/>
      <c r="U124" s="85"/>
      <c r="V124" s="85"/>
      <c r="W124" s="3"/>
      <c r="X124" s="85"/>
      <c r="Y124" s="85"/>
      <c r="Z124" s="3"/>
      <c r="AA124" s="85"/>
    </row>
    <row r="125" spans="2:27" ht="20.25" x14ac:dyDescent="0.3">
      <c r="B125" s="84"/>
      <c r="C125" s="84"/>
      <c r="D125" s="85"/>
      <c r="E125" s="3"/>
      <c r="F125" s="85"/>
      <c r="H125" s="3"/>
      <c r="I125" s="85"/>
      <c r="J125" s="85"/>
      <c r="K125" s="3"/>
      <c r="L125" s="85"/>
      <c r="N125" s="3"/>
      <c r="O125" s="85"/>
      <c r="Q125" s="3"/>
      <c r="R125" s="85"/>
      <c r="S125" s="85"/>
      <c r="T125" s="3"/>
      <c r="U125" s="85"/>
      <c r="V125" s="85"/>
      <c r="W125" s="3"/>
      <c r="X125" s="85"/>
      <c r="Y125" s="85"/>
      <c r="Z125" s="3"/>
      <c r="AA125" s="85"/>
    </row>
    <row r="126" spans="2:27" ht="20.25" x14ac:dyDescent="0.3">
      <c r="B126" s="84"/>
      <c r="C126" s="84"/>
      <c r="D126" s="85"/>
      <c r="E126" s="3"/>
      <c r="F126" s="85"/>
      <c r="H126" s="3"/>
      <c r="I126" s="85"/>
      <c r="J126" s="85"/>
      <c r="K126" s="3"/>
      <c r="L126" s="85"/>
      <c r="N126" s="3"/>
      <c r="O126" s="85"/>
      <c r="Q126" s="3"/>
      <c r="R126" s="85"/>
      <c r="S126" s="85"/>
      <c r="T126" s="3"/>
      <c r="U126" s="85"/>
      <c r="V126" s="85"/>
      <c r="W126" s="3"/>
      <c r="X126" s="85"/>
      <c r="Y126" s="85"/>
      <c r="Z126" s="3"/>
      <c r="AA126" s="85"/>
    </row>
    <row r="127" spans="2:27" ht="20.25" x14ac:dyDescent="0.3">
      <c r="B127" s="95"/>
      <c r="C127" s="95"/>
      <c r="D127" s="96"/>
      <c r="E127" s="3"/>
      <c r="F127" s="3"/>
      <c r="H127" s="3"/>
      <c r="I127" s="3"/>
      <c r="J127" s="3"/>
      <c r="K127" s="3"/>
      <c r="L127" s="3"/>
      <c r="N127" s="3"/>
      <c r="O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34.5" x14ac:dyDescent="0.45">
      <c r="B128" s="97"/>
      <c r="C128" s="98"/>
      <c r="D128" s="100" t="s">
        <v>141</v>
      </c>
      <c r="E128" s="3"/>
      <c r="F128" s="3"/>
      <c r="H128" s="3"/>
      <c r="I128" s="3"/>
      <c r="J128" s="3"/>
      <c r="K128" s="3"/>
      <c r="L128" s="3"/>
      <c r="N128" s="3"/>
      <c r="O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34.5" x14ac:dyDescent="0.45">
      <c r="B129" s="97"/>
      <c r="C129" s="98"/>
      <c r="D129" s="100" t="s">
        <v>125</v>
      </c>
      <c r="E129" s="3"/>
      <c r="F129" s="3"/>
      <c r="H129" s="3"/>
      <c r="I129" s="3"/>
      <c r="J129" s="3"/>
      <c r="K129" s="3"/>
      <c r="L129" s="3"/>
      <c r="N129" s="3"/>
      <c r="O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34.5" x14ac:dyDescent="0.45">
      <c r="B130" s="97"/>
      <c r="C130" s="98"/>
      <c r="D130" s="100" t="s">
        <v>126</v>
      </c>
      <c r="E130" s="3"/>
      <c r="F130" s="3"/>
      <c r="H130" s="3"/>
      <c r="I130" s="3"/>
      <c r="J130" s="3"/>
      <c r="K130" s="3"/>
      <c r="L130" s="3"/>
      <c r="N130" s="3"/>
      <c r="O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20.25" x14ac:dyDescent="0.3">
      <c r="B131" s="4"/>
      <c r="C131" s="3"/>
      <c r="D131" s="3"/>
      <c r="E131" s="3"/>
      <c r="F131" s="3"/>
      <c r="H131" s="3"/>
      <c r="I131" s="3"/>
      <c r="J131" s="3"/>
      <c r="K131" s="3"/>
      <c r="L131" s="3"/>
      <c r="N131" s="3"/>
      <c r="O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20.25" x14ac:dyDescent="0.3">
      <c r="B132" s="3"/>
      <c r="C132" s="3"/>
      <c r="D132" s="3"/>
      <c r="E132" s="3"/>
      <c r="F132" s="3"/>
      <c r="H132" s="3"/>
      <c r="I132" s="3"/>
      <c r="J132" s="3"/>
      <c r="K132" s="3"/>
      <c r="L132" s="3"/>
      <c r="N132" s="3"/>
      <c r="O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20.25" x14ac:dyDescent="0.3">
      <c r="B133" s="3"/>
      <c r="C133" s="3"/>
      <c r="D133" s="3"/>
      <c r="E133" s="3"/>
      <c r="F133" s="3"/>
      <c r="H133" s="3"/>
      <c r="I133" s="3"/>
      <c r="J133" s="3"/>
      <c r="K133" s="3"/>
      <c r="L133" s="3"/>
      <c r="N133" s="3"/>
      <c r="O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20.25" x14ac:dyDescent="0.3">
      <c r="B134" s="3"/>
      <c r="C134" s="3"/>
      <c r="D134" s="3"/>
      <c r="E134" s="3"/>
      <c r="F134" s="3"/>
      <c r="H134" s="3"/>
      <c r="I134" s="3"/>
      <c r="J134" s="3"/>
      <c r="K134" s="3"/>
      <c r="L134" s="3"/>
      <c r="N134" s="3"/>
      <c r="O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20.25" x14ac:dyDescent="0.3">
      <c r="B135" s="3"/>
      <c r="C135" s="3"/>
      <c r="D135" s="3"/>
      <c r="E135" s="3"/>
      <c r="F135" s="3"/>
      <c r="H135" s="3"/>
      <c r="I135" s="3"/>
      <c r="J135" s="3"/>
      <c r="K135" s="3"/>
      <c r="L135" s="3"/>
      <c r="N135" s="3"/>
      <c r="O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20.25" x14ac:dyDescent="0.3">
      <c r="B136" s="3"/>
      <c r="C136" s="3"/>
      <c r="D136" s="3"/>
      <c r="E136" s="3"/>
      <c r="F136" s="3"/>
      <c r="H136" s="3"/>
      <c r="I136" s="3"/>
      <c r="J136" s="3"/>
      <c r="K136" s="3"/>
      <c r="L136" s="3"/>
      <c r="N136" s="3"/>
      <c r="O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20.25" x14ac:dyDescent="0.3">
      <c r="B137" s="3"/>
      <c r="C137" s="3"/>
      <c r="D137" s="3"/>
      <c r="E137" s="3"/>
      <c r="F137" s="3"/>
      <c r="H137" s="3"/>
      <c r="I137" s="3"/>
      <c r="J137" s="3"/>
      <c r="K137" s="3"/>
      <c r="L137" s="3"/>
      <c r="N137" s="3"/>
      <c r="O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20.25" x14ac:dyDescent="0.3">
      <c r="B138" s="3"/>
      <c r="C138" s="3"/>
      <c r="D138" s="3"/>
      <c r="E138" s="3"/>
      <c r="F138" s="3"/>
      <c r="H138" s="3"/>
      <c r="I138" s="3"/>
      <c r="J138" s="3"/>
      <c r="K138" s="3"/>
      <c r="L138" s="3"/>
      <c r="N138" s="3"/>
      <c r="O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20.25" x14ac:dyDescent="0.3">
      <c r="B139" s="3"/>
      <c r="C139" s="3"/>
      <c r="D139" s="3"/>
      <c r="E139" s="3"/>
      <c r="F139" s="3"/>
      <c r="H139" s="3"/>
      <c r="I139" s="3"/>
      <c r="J139" s="3"/>
      <c r="K139" s="3"/>
      <c r="L139" s="3"/>
      <c r="N139" s="3"/>
      <c r="O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20.25" x14ac:dyDescent="0.3">
      <c r="B140" s="3"/>
      <c r="C140" s="3"/>
      <c r="D140" s="3"/>
      <c r="E140" s="3"/>
      <c r="F140" s="3"/>
      <c r="H140" s="3"/>
      <c r="I140" s="3"/>
      <c r="J140" s="3"/>
      <c r="K140" s="3"/>
      <c r="L140" s="3"/>
      <c r="N140" s="3"/>
      <c r="O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20.25" x14ac:dyDescent="0.3">
      <c r="B141" s="3"/>
      <c r="C141" s="3"/>
      <c r="D141" s="3" t="s">
        <v>89</v>
      </c>
      <c r="E141" s="3"/>
      <c r="F141" s="3"/>
      <c r="H141" s="3"/>
      <c r="I141" s="3"/>
      <c r="J141" s="3"/>
      <c r="K141" s="3"/>
      <c r="L141" s="3"/>
      <c r="N141" s="3"/>
      <c r="O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20.25" x14ac:dyDescent="0.3">
      <c r="B142" s="3"/>
      <c r="C142" s="3"/>
      <c r="D142" s="3"/>
      <c r="E142" s="3"/>
      <c r="F142" s="3"/>
      <c r="H142" s="3"/>
      <c r="I142" s="3"/>
      <c r="J142" s="3"/>
      <c r="K142" s="3"/>
      <c r="L142" s="3"/>
      <c r="N142" s="3"/>
      <c r="O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20.25" x14ac:dyDescent="0.3">
      <c r="B143" s="3"/>
      <c r="C143" s="3"/>
      <c r="D143" s="3"/>
      <c r="E143" s="3"/>
      <c r="F143" s="3"/>
      <c r="H143" s="3"/>
      <c r="I143" s="3"/>
      <c r="J143" s="3"/>
      <c r="K143" s="3"/>
      <c r="L143" s="3"/>
      <c r="N143" s="3"/>
      <c r="O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20.25" x14ac:dyDescent="0.3">
      <c r="B144" s="3"/>
      <c r="C144" s="3"/>
      <c r="D144" s="3"/>
      <c r="E144" s="3"/>
      <c r="F144" s="3"/>
      <c r="H144" s="3"/>
      <c r="I144" s="3"/>
      <c r="J144" s="3"/>
      <c r="K144" s="3"/>
      <c r="L144" s="3"/>
      <c r="N144" s="3"/>
      <c r="O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20.25" x14ac:dyDescent="0.3">
      <c r="B145" s="3"/>
      <c r="C145" s="3"/>
      <c r="D145" s="3"/>
      <c r="E145" s="3"/>
      <c r="F145" s="3"/>
      <c r="H145" s="3"/>
      <c r="I145" s="3"/>
      <c r="J145" s="3"/>
      <c r="K145" s="3"/>
      <c r="L145" s="3"/>
      <c r="N145" s="3"/>
      <c r="O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20.25" x14ac:dyDescent="0.3">
      <c r="B146" s="3"/>
      <c r="C146" s="3"/>
      <c r="D146" s="3"/>
      <c r="E146" s="3"/>
      <c r="F146" s="3"/>
      <c r="H146" s="3"/>
      <c r="I146" s="3"/>
      <c r="J146" s="3"/>
      <c r="K146" s="3"/>
      <c r="L146" s="3"/>
      <c r="N146" s="3"/>
      <c r="O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20.25" x14ac:dyDescent="0.3">
      <c r="B147" s="3"/>
      <c r="C147" s="3"/>
      <c r="D147" s="3"/>
      <c r="E147" s="3"/>
      <c r="F147" s="3"/>
      <c r="H147" s="3"/>
      <c r="I147" s="3"/>
      <c r="J147" s="3"/>
      <c r="K147" s="3"/>
      <c r="L147" s="3"/>
      <c r="N147" s="3"/>
      <c r="O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20.25" x14ac:dyDescent="0.3">
      <c r="B148" s="3"/>
      <c r="C148" s="3"/>
      <c r="D148" s="3"/>
      <c r="E148" s="3"/>
      <c r="F148" s="3"/>
      <c r="H148" s="3"/>
      <c r="I148" s="3"/>
      <c r="J148" s="3"/>
      <c r="K148" s="3"/>
      <c r="L148" s="3"/>
      <c r="N148" s="3"/>
      <c r="O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20.25" x14ac:dyDescent="0.3">
      <c r="B149" s="3"/>
      <c r="C149" s="3"/>
      <c r="D149" s="3"/>
      <c r="E149" s="3"/>
      <c r="F149" s="3"/>
      <c r="H149" s="3"/>
      <c r="I149" s="3"/>
      <c r="J149" s="3"/>
      <c r="K149" s="3"/>
      <c r="L149" s="3"/>
      <c r="N149" s="3"/>
      <c r="O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20.25" x14ac:dyDescent="0.3">
      <c r="B150" s="3"/>
      <c r="C150" s="3"/>
      <c r="D150" s="3"/>
      <c r="E150" s="3"/>
      <c r="F150" s="3"/>
      <c r="H150" s="3"/>
      <c r="I150" s="3"/>
      <c r="J150" s="3"/>
      <c r="K150" s="3"/>
      <c r="L150" s="3"/>
      <c r="N150" s="3"/>
      <c r="O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20.25" x14ac:dyDescent="0.3">
      <c r="B151" s="3"/>
      <c r="C151" s="3"/>
      <c r="D151" s="3"/>
      <c r="E151" s="3"/>
      <c r="F151" s="3"/>
      <c r="H151" s="3"/>
      <c r="I151" s="3"/>
      <c r="J151" s="3"/>
      <c r="K151" s="3"/>
      <c r="L151" s="3"/>
      <c r="N151" s="3"/>
      <c r="O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20.25" x14ac:dyDescent="0.3">
      <c r="B152" s="3"/>
      <c r="C152" s="3"/>
      <c r="D152" s="3"/>
      <c r="E152" s="3"/>
      <c r="F152" s="3"/>
      <c r="H152" s="3"/>
      <c r="I152" s="3"/>
      <c r="J152" s="3"/>
      <c r="K152" s="3"/>
      <c r="L152" s="3"/>
      <c r="N152" s="3"/>
      <c r="O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20.25" x14ac:dyDescent="0.3">
      <c r="B153" s="3"/>
      <c r="C153" s="3"/>
      <c r="D153" s="3"/>
      <c r="E153" s="3"/>
      <c r="F153" s="3"/>
      <c r="H153" s="3"/>
      <c r="I153" s="3"/>
      <c r="J153" s="3"/>
      <c r="K153" s="3"/>
      <c r="L153" s="3"/>
      <c r="N153" s="3"/>
      <c r="O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20.25" x14ac:dyDescent="0.3">
      <c r="B154" s="3"/>
      <c r="C154" s="3"/>
      <c r="D154" s="3"/>
      <c r="E154" s="3"/>
      <c r="F154" s="3"/>
      <c r="H154" s="3"/>
      <c r="I154" s="3"/>
      <c r="J154" s="3"/>
      <c r="K154" s="3"/>
      <c r="L154" s="3"/>
      <c r="N154" s="3"/>
      <c r="O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20.25" x14ac:dyDescent="0.3">
      <c r="B155" s="3"/>
      <c r="C155" s="3"/>
      <c r="D155" s="3"/>
      <c r="E155" s="3"/>
      <c r="F155" s="3"/>
      <c r="H155" s="3"/>
      <c r="I155" s="3"/>
      <c r="J155" s="3"/>
      <c r="K155" s="3"/>
      <c r="L155" s="3"/>
      <c r="N155" s="3"/>
      <c r="O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</sheetData>
  <mergeCells count="15">
    <mergeCell ref="Z97:AA97"/>
    <mergeCell ref="W3:X4"/>
    <mergeCell ref="W97:X97"/>
    <mergeCell ref="E97:F97"/>
    <mergeCell ref="H97:I97"/>
    <mergeCell ref="K97:L97"/>
    <mergeCell ref="N97:O97"/>
    <mergeCell ref="Q97:R97"/>
    <mergeCell ref="T97:U97"/>
    <mergeCell ref="H3:I4"/>
    <mergeCell ref="K3:L4"/>
    <mergeCell ref="N3:O4"/>
    <mergeCell ref="Q3:R4"/>
    <mergeCell ref="T3:U4"/>
    <mergeCell ref="Z3:AA4"/>
  </mergeCells>
  <pageMargins left="0.25" right="0.25" top="0.75" bottom="0.75" header="0.3" footer="0.3"/>
  <pageSetup paperSize="8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2019-09-17T06:28:31Z</cp:lastPrinted>
  <dcterms:created xsi:type="dcterms:W3CDTF">2019-09-11T06:31:47Z</dcterms:created>
  <dcterms:modified xsi:type="dcterms:W3CDTF">2019-11-25T17:20:23Z</dcterms:modified>
</cp:coreProperties>
</file>