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20\"/>
    </mc:Choice>
  </mc:AlternateContent>
  <bookViews>
    <workbookView xWindow="0" yWindow="0" windowWidth="10080" windowHeight="10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7" i="1" l="1"/>
  <c r="Y19" i="1"/>
  <c r="Y5" i="1"/>
  <c r="Z56" i="1" l="1"/>
  <c r="Y63" i="1" l="1"/>
  <c r="Y18" i="1"/>
  <c r="Z74" i="1"/>
  <c r="Y37" i="1" l="1"/>
  <c r="Z38" i="1" l="1"/>
  <c r="Z95" i="1" l="1"/>
  <c r="Z99" i="1" s="1"/>
  <c r="Z46" i="1"/>
  <c r="Z45" i="1"/>
  <c r="Y25" i="1"/>
  <c r="Y39" i="1"/>
  <c r="Z79" i="1"/>
  <c r="Z96" i="1"/>
  <c r="W99" i="1"/>
  <c r="V99" i="1"/>
  <c r="W85" i="1"/>
  <c r="V85" i="1"/>
  <c r="W34" i="1"/>
  <c r="V34" i="1"/>
  <c r="W20" i="1"/>
  <c r="V20" i="1"/>
  <c r="Y108" i="1"/>
  <c r="Y106" i="1"/>
  <c r="T101" i="1"/>
  <c r="T110" i="1" s="1"/>
  <c r="N101" i="1"/>
  <c r="N110" i="1" s="1"/>
  <c r="H101" i="1"/>
  <c r="T99" i="1"/>
  <c r="S99" i="1"/>
  <c r="Q99" i="1"/>
  <c r="P99" i="1"/>
  <c r="N99" i="1"/>
  <c r="M99" i="1"/>
  <c r="K99" i="1"/>
  <c r="J99" i="1"/>
  <c r="H99" i="1"/>
  <c r="G99" i="1"/>
  <c r="E99" i="1"/>
  <c r="Z98" i="1"/>
  <c r="Y98" i="1"/>
  <c r="Z97" i="1"/>
  <c r="Y97" i="1"/>
  <c r="Y96" i="1"/>
  <c r="Y95" i="1"/>
  <c r="Z94" i="1"/>
  <c r="Y94" i="1"/>
  <c r="Z93" i="1"/>
  <c r="Y93" i="1"/>
  <c r="Z92" i="1"/>
  <c r="Y92" i="1"/>
  <c r="Z91" i="1"/>
  <c r="Y91" i="1"/>
  <c r="Z90" i="1"/>
  <c r="Y90" i="1"/>
  <c r="Z89" i="1"/>
  <c r="Y89" i="1"/>
  <c r="Z88" i="1"/>
  <c r="Y88" i="1"/>
  <c r="Y99" i="1" s="1"/>
  <c r="T85" i="1"/>
  <c r="S85" i="1"/>
  <c r="Q85" i="1"/>
  <c r="P85" i="1"/>
  <c r="N85" i="1"/>
  <c r="M85" i="1"/>
  <c r="K85" i="1"/>
  <c r="J85" i="1"/>
  <c r="H85" i="1"/>
  <c r="G85" i="1"/>
  <c r="E85" i="1"/>
  <c r="E101" i="1" s="1"/>
  <c r="D85" i="1"/>
  <c r="Z84" i="1"/>
  <c r="Y84" i="1"/>
  <c r="Z83" i="1"/>
  <c r="Y83" i="1"/>
  <c r="Z82" i="1"/>
  <c r="Y82" i="1"/>
  <c r="Z81" i="1"/>
  <c r="Y81" i="1"/>
  <c r="Z80" i="1"/>
  <c r="Y80" i="1"/>
  <c r="Y79" i="1"/>
  <c r="Z78" i="1"/>
  <c r="Y78" i="1"/>
  <c r="Y77" i="1"/>
  <c r="Z76" i="1"/>
  <c r="Y76" i="1"/>
  <c r="Z75" i="1"/>
  <c r="Y75" i="1"/>
  <c r="Y74" i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Y67" i="1"/>
  <c r="Z66" i="1"/>
  <c r="Y66" i="1"/>
  <c r="Z65" i="1"/>
  <c r="Y65" i="1"/>
  <c r="Z64" i="1"/>
  <c r="Y64" i="1"/>
  <c r="Z63" i="1"/>
  <c r="Z62" i="1"/>
  <c r="Y62" i="1"/>
  <c r="Z61" i="1"/>
  <c r="Y61" i="1"/>
  <c r="Z60" i="1"/>
  <c r="Y60" i="1"/>
  <c r="Z59" i="1"/>
  <c r="Y59" i="1"/>
  <c r="Z58" i="1"/>
  <c r="Y58" i="1"/>
  <c r="Z57" i="1"/>
  <c r="Y57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Y46" i="1"/>
  <c r="Y45" i="1"/>
  <c r="Z44" i="1"/>
  <c r="Y44" i="1"/>
  <c r="Z43" i="1"/>
  <c r="Y43" i="1"/>
  <c r="Z42" i="1"/>
  <c r="Y42" i="1"/>
  <c r="Z41" i="1"/>
  <c r="Y41" i="1"/>
  <c r="Z40" i="1"/>
  <c r="Y40" i="1"/>
  <c r="Z39" i="1"/>
  <c r="Y38" i="1"/>
  <c r="Z37" i="1"/>
  <c r="T34" i="1"/>
  <c r="S34" i="1"/>
  <c r="Q34" i="1"/>
  <c r="P34" i="1"/>
  <c r="N34" i="1"/>
  <c r="M34" i="1"/>
  <c r="K34" i="1"/>
  <c r="J34" i="1"/>
  <c r="H34" i="1"/>
  <c r="G34" i="1"/>
  <c r="D34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Z24" i="1"/>
  <c r="Y24" i="1"/>
  <c r="Z23" i="1"/>
  <c r="Y23" i="1"/>
  <c r="Z22" i="1"/>
  <c r="Y22" i="1"/>
  <c r="Z21" i="1"/>
  <c r="Z34" i="1" s="1"/>
  <c r="Y21" i="1"/>
  <c r="Y20" i="1"/>
  <c r="T20" i="1"/>
  <c r="S20" i="1"/>
  <c r="S101" i="1" s="1"/>
  <c r="S110" i="1" s="1"/>
  <c r="Q20" i="1"/>
  <c r="Q101" i="1" s="1"/>
  <c r="Q110" i="1" s="1"/>
  <c r="P20" i="1"/>
  <c r="P101" i="1" s="1"/>
  <c r="P110" i="1" s="1"/>
  <c r="N20" i="1"/>
  <c r="M20" i="1"/>
  <c r="M101" i="1" s="1"/>
  <c r="M110" i="1" s="1"/>
  <c r="K20" i="1"/>
  <c r="K101" i="1" s="1"/>
  <c r="K110" i="1" s="1"/>
  <c r="J20" i="1"/>
  <c r="J101" i="1" s="1"/>
  <c r="J110" i="1" s="1"/>
  <c r="H20" i="1"/>
  <c r="H110" i="1" s="1"/>
  <c r="G20" i="1"/>
  <c r="G101" i="1" s="1"/>
  <c r="D20" i="1"/>
  <c r="D101" i="1" s="1"/>
  <c r="Z19" i="1"/>
  <c r="Z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Z20" i="1" s="1"/>
  <c r="W101" i="1" l="1"/>
  <c r="W110" i="1" s="1"/>
  <c r="Z85" i="1"/>
  <c r="Z101" i="1" s="1"/>
  <c r="Z110" i="1" s="1"/>
  <c r="V101" i="1"/>
  <c r="V110" i="1" s="1"/>
  <c r="Y34" i="1"/>
  <c r="Y85" i="1"/>
  <c r="E102" i="1"/>
  <c r="E110" i="1" s="1"/>
  <c r="D110" i="1"/>
  <c r="G110" i="1"/>
  <c r="Y101" i="1" l="1"/>
  <c r="Y110" i="1" s="1"/>
</calcChain>
</file>

<file path=xl/sharedStrings.xml><?xml version="1.0" encoding="utf-8"?>
<sst xmlns="http://schemas.openxmlformats.org/spreadsheetml/2006/main" count="167" uniqueCount="128">
  <si>
    <t>Rozpočtové opatření č. 1</t>
  </si>
  <si>
    <t>Rozpočtové opatření č. 2</t>
  </si>
  <si>
    <t>Rozpočtové opatření č. 3</t>
  </si>
  <si>
    <t>Rozpočtové opatření č. 4</t>
  </si>
  <si>
    <t>Rozpočtové opatření č. 5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</si>
  <si>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</si>
  <si>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</si>
  <si>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</si>
  <si>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</si>
  <si>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</si>
  <si>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</si>
  <si>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</si>
  <si>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</si>
  <si>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</si>
  <si>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</si>
  <si>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</si>
  <si>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</si>
  <si>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</si>
  <si>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</si>
  <si>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</si>
  <si>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ost. poplatky a odvody v oblasti ŽP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</si>
  <si>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</si>
  <si>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</si>
  <si>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</si>
  <si>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</si>
  <si>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</si>
  <si>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</si>
  <si>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</si>
  <si>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</si>
  <si>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</si>
  <si>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</si>
  <si>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</si>
  <si>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</si>
  <si>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</si>
  <si>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</si>
  <si>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</si>
  <si>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Neinvestiční přijaté transfery od obcí</t>
  </si>
  <si>
    <t>NIV přijaté transfery od krajů</t>
  </si>
  <si>
    <t>Převody z rozpočtových účtů</t>
  </si>
  <si>
    <t>Investiční přijaté transfery ze všeob. pokl. spr. SR</t>
  </si>
  <si>
    <t>Ost. INV přijaté transfery ze st. rozpočtu</t>
  </si>
  <si>
    <t xml:space="preserve"> </t>
  </si>
  <si>
    <t xml:space="preserve">Investiční přijaté transfery od krajů 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</si>
  <si>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</si>
  <si>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</si>
  <si>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</si>
  <si>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</si>
  <si>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</si>
  <si>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</si>
  <si>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</si>
  <si>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 veřejnými službami - linková</t>
  </si>
  <si>
    <t>Odvod a čištění odpadních vod</t>
  </si>
  <si>
    <t>Úpravy drobných vodních toků</t>
  </si>
  <si>
    <t>Provozní náklady MŠ pro 47 dětí</t>
  </si>
  <si>
    <t>Provozní náklady ZŠ pro  230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</si>
  <si>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</si>
  <si>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</si>
  <si>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</si>
  <si>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</si>
  <si>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</si>
  <si>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</si>
  <si>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</si>
  <si>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</si>
  <si>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</si>
  <si>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</si>
  <si>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</si>
  <si>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</si>
  <si>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</si>
  <si>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</si>
  <si>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</si>
  <si>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</si>
  <si>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t xml:space="preserve">Komunální služby a územní rozvoj              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</si>
  <si>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</si>
  <si>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</si>
  <si>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</si>
  <si>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</si>
  <si>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</si>
  <si>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</si>
  <si>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</si>
  <si>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</si>
  <si>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domovy pro seniory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</si>
  <si>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</si>
  <si>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</si>
  <si>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</si>
  <si>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</si>
  <si>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</si>
  <si>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 xml:space="preserve">Volby do Parlamentu ČR a zastupitelstev krajů </t>
  </si>
  <si>
    <t>Činnost místní správy+sociální fond</t>
  </si>
  <si>
    <t>Výdaje z finančních operací (vč. úroky z úvěru )</t>
  </si>
  <si>
    <t>Převody vlastním rozpočtovým účtům</t>
  </si>
  <si>
    <t>Odvod DPH</t>
  </si>
  <si>
    <t>Vratky transferů z veřejných rozpočtů</t>
  </si>
  <si>
    <t>Ostatní činnosti - veřejná finanční podpora, dary</t>
  </si>
  <si>
    <t>Celkem - provoz</t>
  </si>
  <si>
    <t>Investiční výdaje - závazný ukazatel</t>
  </si>
  <si>
    <t>Výstavba oplocení dětského hřiště</t>
  </si>
  <si>
    <t>Překládka kabelu CETIN pro CBVV - zhotovení PD</t>
  </si>
  <si>
    <t>INV Příspěvek MV na financ. ČŘ Bečva II</t>
  </si>
  <si>
    <t>Zavlaž. fotbalového hřiště - výkop studny vč. příslušenství</t>
  </si>
  <si>
    <t>Dokončení II.etapy stavby HOO</t>
  </si>
  <si>
    <t>Výstavba oplocení u Korčáků a babíčkového splavu</t>
  </si>
  <si>
    <t>Nákup traktoru s kontejnerovým nosičem pro lesní hosp.</t>
  </si>
  <si>
    <t>Zhotovení PD pro točnu BUS u ZŠ</t>
  </si>
  <si>
    <t>Zhotovení PD pro "Revitalizace hřbitova Valašská Polanka"</t>
  </si>
  <si>
    <t>Zateplení budovy OÚ Val.Polanka</t>
  </si>
  <si>
    <t>INV příspěvek SOH na I.etapu CBVV</t>
  </si>
  <si>
    <t xml:space="preserve">Celkem investiční výdaje </t>
  </si>
  <si>
    <t xml:space="preserve">Celkem </t>
  </si>
  <si>
    <t>Financování</t>
  </si>
  <si>
    <t xml:space="preserve">Opravné položky k peněžním operacím </t>
  </si>
  <si>
    <t>Zapojení zůstatku na BÚ ke konci roku</t>
  </si>
  <si>
    <t xml:space="preserve">Úvěr </t>
  </si>
  <si>
    <t>Úhrada splátky dlouhodobých přijatých půjčených prostředků</t>
  </si>
  <si>
    <t>Celkem s financováním</t>
  </si>
  <si>
    <t>Provedl: Trtíková</t>
  </si>
  <si>
    <t>Rozpočtové opatření č. 6</t>
  </si>
  <si>
    <t xml:space="preserve">Vyvěšeno dne: 4.12.2020 </t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</si>
  <si>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>darovací smlouva - SLOV MAL STAV s.r.o.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</si>
  <si>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PD na projekt "Modernizace tělocvičny ZŠ VP"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</si>
  <si>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na nákup sněhové frézy + radlice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</si>
  <si>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převod Průtokové dotace "Rovný přístup" pro MŠ VP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</si>
  <si>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odúčtování narozpočtovaného PD pro točnu BUS u ZŠ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</si>
  <si>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na servis plynových kotlů - ZS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</si>
  <si>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DPFO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</si>
  <si>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odměny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</si>
  <si>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Daň z nemovitostí</t>
    </r>
  </si>
  <si>
    <r>
      <rPr>
        <b/>
        <sz val="14"/>
        <rFont val="Calibri"/>
        <family val="2"/>
        <charset val="238"/>
        <scheme val="minor"/>
      </rPr>
      <t xml:space="preserve">Výdaj: </t>
    </r>
    <r>
      <rPr>
        <sz val="14"/>
        <rFont val="Calibri"/>
        <family val="2"/>
        <charset val="238"/>
        <scheme val="minor"/>
      </rPr>
      <t>převod dotace na výjezdy HZS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</si>
  <si>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268 - Průtoková dotace "Rovný přístup" pro MŠ VP, 11 - dotace HZS, 72 - fin.příspěvek na kůrovce, 23 - fin.příspěvek na LHP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</si>
</sst>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indexed="17"/>
      <name val="Arial"/>
      <family val="2"/>
      <charset val="238"/>
    </font>
    <font>
      <sz val="16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 shrinkToFit="1"/>
    </xf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vertical="center" wrapText="1" shrinkToFi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6" fillId="0" borderId="0" xfId="0" applyFont="1"/>
    <xf numFmtId="0" fontId="1" fillId="0" borderId="0" xfId="0" applyFont="1" applyBorder="1"/>
    <xf numFmtId="0" fontId="1" fillId="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/>
    <xf numFmtId="0" fontId="2" fillId="0" borderId="9" xfId="0" applyFont="1" applyBorder="1"/>
    <xf numFmtId="1" fontId="2" fillId="0" borderId="10" xfId="0" applyNumberFormat="1" applyFont="1" applyBorder="1"/>
    <xf numFmtId="1" fontId="2" fillId="0" borderId="0" xfId="0" applyNumberFormat="1" applyFont="1" applyBorder="1"/>
    <xf numFmtId="0" fontId="1" fillId="0" borderId="11" xfId="0" applyFont="1" applyBorder="1"/>
    <xf numFmtId="0" fontId="1" fillId="0" borderId="11" xfId="0" applyFont="1" applyFill="1" applyBorder="1"/>
    <xf numFmtId="0" fontId="2" fillId="0" borderId="11" xfId="0" applyFont="1" applyFill="1" applyBorder="1"/>
    <xf numFmtId="1" fontId="2" fillId="0" borderId="2" xfId="0" applyNumberFormat="1" applyFont="1" applyBorder="1"/>
    <xf numFmtId="0" fontId="2" fillId="0" borderId="3" xfId="0" applyFont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0" xfId="0" applyFont="1" applyFill="1" applyBorder="1"/>
    <xf numFmtId="3" fontId="1" fillId="0" borderId="6" xfId="0" applyNumberFormat="1" applyFont="1" applyFill="1" applyBorder="1"/>
    <xf numFmtId="3" fontId="1" fillId="0" borderId="0" xfId="0" applyNumberFormat="1" applyFont="1" applyFill="1" applyBorder="1"/>
    <xf numFmtId="0" fontId="8" fillId="0" borderId="0" xfId="0" applyFont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/>
    <xf numFmtId="0" fontId="6" fillId="0" borderId="0" xfId="0" applyFont="1" applyBorder="1" applyAlignment="1"/>
    <xf numFmtId="0" fontId="9" fillId="0" borderId="0" xfId="0" applyFont="1"/>
    <xf numFmtId="0" fontId="10" fillId="0" borderId="5" xfId="0" applyFont="1" applyBorder="1"/>
    <xf numFmtId="0" fontId="2" fillId="0" borderId="10" xfId="0" applyFont="1" applyBorder="1"/>
    <xf numFmtId="1" fontId="2" fillId="0" borderId="9" xfId="0" applyNumberFormat="1" applyFont="1" applyBorder="1"/>
    <xf numFmtId="0" fontId="2" fillId="0" borderId="11" xfId="0" applyFont="1" applyBorder="1"/>
    <xf numFmtId="0" fontId="1" fillId="0" borderId="4" xfId="0" applyFont="1" applyBorder="1" applyAlignment="1">
      <alignment horizontal="right" shrinkToFit="1"/>
    </xf>
    <xf numFmtId="0" fontId="1" fillId="0" borderId="4" xfId="0" applyFont="1" applyBorder="1" applyAlignment="1">
      <alignment horizontal="center" shrinkToFit="1"/>
    </xf>
    <xf numFmtId="0" fontId="5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9" fillId="0" borderId="0" xfId="0" applyFont="1" applyFill="1" applyBorder="1" applyAlignment="1"/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11" fillId="0" borderId="4" xfId="0" applyFont="1" applyFill="1" applyBorder="1"/>
    <xf numFmtId="0" fontId="12" fillId="0" borderId="4" xfId="0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/>
    <xf numFmtId="0" fontId="2" fillId="0" borderId="0" xfId="0" applyFont="1"/>
    <xf numFmtId="1" fontId="2" fillId="0" borderId="4" xfId="0" applyNumberFormat="1" applyFont="1" applyBorder="1"/>
    <xf numFmtId="0" fontId="16" fillId="0" borderId="0" xfId="0" applyFont="1"/>
    <xf numFmtId="1" fontId="2" fillId="0" borderId="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17" fillId="0" borderId="12" xfId="0" applyFont="1" applyFill="1" applyBorder="1" applyAlignment="1"/>
    <xf numFmtId="1" fontId="1" fillId="0" borderId="0" xfId="0" applyNumberFormat="1" applyFont="1" applyBorder="1"/>
    <xf numFmtId="1" fontId="11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14" fillId="0" borderId="0" xfId="0" applyFont="1" applyAlignment="1"/>
    <xf numFmtId="0" fontId="2" fillId="0" borderId="13" xfId="0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indent="6"/>
    </xf>
    <xf numFmtId="1" fontId="1" fillId="0" borderId="4" xfId="0" applyNumberFormat="1" applyFont="1" applyBorder="1"/>
    <xf numFmtId="0" fontId="1" fillId="0" borderId="0" xfId="0" applyFont="1" applyFill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 wrapText="1" shrinkToFit="1"/>
    </xf>
    <xf numFmtId="0" fontId="0" fillId="0" borderId="1" xfId="0" applyBorder="1" applyAlignment="1">
      <alignment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3"/>
  <sheetViews>
    <sheetView tabSelected="1" zoomScale="70" zoomScaleNormal="70" workbookViewId="0">
      <selection activeCell="W77" sqref="W77"/>
    </sheetView>
  </sheetViews>
  <sheetFormatPr defaultRowHeight="20.25" x14ac:dyDescent="0.3"/>
  <cols>
    <col min="1" max="1" width="9.85546875" style="1" customWidth="1"/>
    <col min="2" max="2" width="9.42578125" style="1" customWidth="1"/>
    <col min="3" max="3" width="77.85546875" style="1" customWidth="1"/>
    <col min="4" max="5" width="13.5703125" style="1" customWidth="1"/>
    <col min="6" max="6" width="1.7109375" hidden="1" customWidth="1"/>
    <col min="7" max="8" width="13.5703125" style="1" hidden="1" customWidth="1"/>
    <col min="9" max="9" width="1.7109375" hidden="1" customWidth="1"/>
    <col min="10" max="11" width="13.5703125" style="1" hidden="1" customWidth="1"/>
    <col min="12" max="12" width="1.7109375" hidden="1" customWidth="1"/>
    <col min="13" max="14" width="13.5703125" style="1" hidden="1" customWidth="1"/>
    <col min="15" max="15" width="1.7109375" style="1" hidden="1" customWidth="1"/>
    <col min="16" max="17" width="13.5703125" style="1" hidden="1" customWidth="1"/>
    <col min="18" max="18" width="1.7109375" style="1" hidden="1" customWidth="1"/>
    <col min="19" max="20" width="13.5703125" style="1" hidden="1" customWidth="1"/>
    <col min="21" max="21" width="1.5703125" style="1" customWidth="1"/>
    <col min="22" max="23" width="13.5703125" style="1" customWidth="1"/>
    <col min="24" max="24" width="1.7109375" customWidth="1"/>
    <col min="25" max="26" width="13.5703125" style="1" customWidth="1"/>
    <col min="27" max="37" width="9.140625" style="3"/>
  </cols>
  <sheetData>
    <row r="1" spans="1:27" ht="20.25" customHeight="1" x14ac:dyDescent="0.3">
      <c r="G1" s="92" t="s">
        <v>0</v>
      </c>
      <c r="H1" s="99"/>
      <c r="J1" s="92" t="s">
        <v>1</v>
      </c>
      <c r="K1" s="99"/>
      <c r="M1" s="92" t="s">
        <v>2</v>
      </c>
      <c r="N1" s="99"/>
      <c r="O1" s="2"/>
      <c r="P1" s="92" t="s">
        <v>3</v>
      </c>
      <c r="Q1" s="99"/>
      <c r="R1" s="2"/>
      <c r="S1" s="92" t="s">
        <v>4</v>
      </c>
      <c r="T1" s="99"/>
      <c r="U1" s="2"/>
      <c r="V1" s="92" t="s">
        <v>115</v>
      </c>
      <c r="W1" s="99"/>
      <c r="Y1" s="92" t="s">
        <v>5</v>
      </c>
      <c r="Z1" s="92"/>
    </row>
    <row r="2" spans="1:27" ht="21" thickBot="1" x14ac:dyDescent="0.35">
      <c r="B2" s="4" t="s">
        <v>6</v>
      </c>
      <c r="D2" s="94">
        <v>2020</v>
      </c>
      <c r="E2" s="95"/>
      <c r="F2" s="1"/>
      <c r="G2" s="100"/>
      <c r="H2" s="100"/>
      <c r="J2" s="100"/>
      <c r="K2" s="100"/>
      <c r="M2" s="100"/>
      <c r="N2" s="100"/>
      <c r="O2" s="5"/>
      <c r="P2" s="100"/>
      <c r="Q2" s="100"/>
      <c r="R2" s="5"/>
      <c r="S2" s="100"/>
      <c r="T2" s="100"/>
      <c r="U2" s="5"/>
      <c r="V2" s="100"/>
      <c r="W2" s="100"/>
      <c r="Y2" s="93"/>
      <c r="Z2" s="93"/>
    </row>
    <row r="3" spans="1:27" x14ac:dyDescent="0.3">
      <c r="B3" s="4"/>
      <c r="D3" s="6" t="s">
        <v>7</v>
      </c>
      <c r="E3" s="7" t="s">
        <v>8</v>
      </c>
      <c r="F3" s="1"/>
      <c r="G3" s="6" t="s">
        <v>7</v>
      </c>
      <c r="H3" s="7" t="s">
        <v>8</v>
      </c>
      <c r="J3" s="6" t="s">
        <v>7</v>
      </c>
      <c r="K3" s="7" t="s">
        <v>8</v>
      </c>
      <c r="M3" s="6" t="s">
        <v>7</v>
      </c>
      <c r="N3" s="7" t="s">
        <v>8</v>
      </c>
      <c r="O3" s="8"/>
      <c r="P3" s="6" t="s">
        <v>7</v>
      </c>
      <c r="Q3" s="7" t="s">
        <v>8</v>
      </c>
      <c r="R3" s="8"/>
      <c r="S3" s="6" t="s">
        <v>7</v>
      </c>
      <c r="T3" s="7" t="s">
        <v>8</v>
      </c>
      <c r="U3" s="8"/>
      <c r="V3" s="6" t="s">
        <v>7</v>
      </c>
      <c r="W3" s="7" t="s">
        <v>8</v>
      </c>
      <c r="Y3" s="6" t="s">
        <v>7</v>
      </c>
      <c r="Z3" s="7" t="s">
        <v>8</v>
      </c>
    </row>
    <row r="4" spans="1:27" x14ac:dyDescent="0.3">
      <c r="A4" s="9" t="s">
        <v>9</v>
      </c>
      <c r="B4" s="10" t="s">
        <v>10</v>
      </c>
      <c r="C4" s="11" t="s">
        <v>11</v>
      </c>
      <c r="D4" s="12" t="s">
        <v>12</v>
      </c>
      <c r="E4" s="13" t="s">
        <v>12</v>
      </c>
      <c r="F4" s="1"/>
      <c r="G4" s="12" t="s">
        <v>12</v>
      </c>
      <c r="H4" s="13" t="s">
        <v>12</v>
      </c>
      <c r="J4" s="12" t="s">
        <v>12</v>
      </c>
      <c r="K4" s="13" t="s">
        <v>12</v>
      </c>
      <c r="M4" s="12" t="s">
        <v>12</v>
      </c>
      <c r="N4" s="13" t="s">
        <v>12</v>
      </c>
      <c r="O4" s="14"/>
      <c r="P4" s="12" t="s">
        <v>12</v>
      </c>
      <c r="Q4" s="13" t="s">
        <v>12</v>
      </c>
      <c r="R4" s="14"/>
      <c r="S4" s="12" t="s">
        <v>12</v>
      </c>
      <c r="T4" s="13" t="s">
        <v>12</v>
      </c>
      <c r="U4" s="14"/>
      <c r="V4" s="12" t="s">
        <v>12</v>
      </c>
      <c r="W4" s="13" t="s">
        <v>12</v>
      </c>
      <c r="Y4" s="12" t="s">
        <v>12</v>
      </c>
      <c r="Z4" s="13" t="s">
        <v>12</v>
      </c>
    </row>
    <row r="5" spans="1:27" x14ac:dyDescent="0.3">
      <c r="A5" s="15"/>
      <c r="B5" s="15">
        <v>1111</v>
      </c>
      <c r="C5" s="15" t="s">
        <v>13</v>
      </c>
      <c r="D5" s="16">
        <v>5700</v>
      </c>
      <c r="E5" s="17"/>
      <c r="F5" s="18"/>
      <c r="G5" s="16"/>
      <c r="H5" s="17"/>
      <c r="J5" s="16"/>
      <c r="K5" s="17"/>
      <c r="M5" s="16">
        <v>-800</v>
      </c>
      <c r="N5" s="17"/>
      <c r="O5" s="19"/>
      <c r="P5" s="16"/>
      <c r="Q5" s="17"/>
      <c r="R5" s="19"/>
      <c r="S5" s="16"/>
      <c r="T5" s="17"/>
      <c r="U5" s="19"/>
      <c r="V5" s="16">
        <v>81</v>
      </c>
      <c r="W5" s="17"/>
      <c r="Y5" s="16">
        <f>SUM(D5,G5,M5,V5)</f>
        <v>4981</v>
      </c>
      <c r="Z5" s="17">
        <f>SUM(E5,H5)</f>
        <v>0</v>
      </c>
      <c r="AA5" s="3" t="s">
        <v>123</v>
      </c>
    </row>
    <row r="6" spans="1:27" x14ac:dyDescent="0.3">
      <c r="A6" s="15"/>
      <c r="B6" s="15">
        <v>1112</v>
      </c>
      <c r="C6" s="15" t="s">
        <v>14</v>
      </c>
      <c r="D6" s="16">
        <v>150</v>
      </c>
      <c r="E6" s="17"/>
      <c r="F6" s="18"/>
      <c r="G6" s="16"/>
      <c r="H6" s="17"/>
      <c r="J6" s="16"/>
      <c r="K6" s="17"/>
      <c r="M6" s="16"/>
      <c r="N6" s="17"/>
      <c r="O6" s="19"/>
      <c r="P6" s="16"/>
      <c r="Q6" s="17"/>
      <c r="R6" s="19"/>
      <c r="S6" s="16"/>
      <c r="T6" s="17"/>
      <c r="U6" s="19"/>
      <c r="V6" s="16"/>
      <c r="W6" s="17"/>
      <c r="Y6" s="16">
        <f t="shared" ref="Y6:Z19" si="0">SUM(D6,G6)</f>
        <v>150</v>
      </c>
      <c r="Z6" s="17">
        <f t="shared" si="0"/>
        <v>0</v>
      </c>
    </row>
    <row r="7" spans="1:27" x14ac:dyDescent="0.3">
      <c r="A7" s="15"/>
      <c r="B7" s="15">
        <v>1113</v>
      </c>
      <c r="C7" s="15" t="s">
        <v>15</v>
      </c>
      <c r="D7" s="16">
        <v>500</v>
      </c>
      <c r="E7" s="17"/>
      <c r="F7" s="18"/>
      <c r="G7" s="16"/>
      <c r="H7" s="17"/>
      <c r="J7" s="16"/>
      <c r="K7" s="17"/>
      <c r="M7" s="16"/>
      <c r="N7" s="17"/>
      <c r="O7" s="19"/>
      <c r="P7" s="16"/>
      <c r="Q7" s="17"/>
      <c r="R7" s="19"/>
      <c r="S7" s="16"/>
      <c r="T7" s="17"/>
      <c r="U7" s="19"/>
      <c r="V7" s="16"/>
      <c r="W7" s="17"/>
      <c r="Y7" s="16">
        <f t="shared" si="0"/>
        <v>500</v>
      </c>
      <c r="Z7" s="17">
        <f t="shared" si="0"/>
        <v>0</v>
      </c>
    </row>
    <row r="8" spans="1:27" x14ac:dyDescent="0.3">
      <c r="A8" s="15"/>
      <c r="B8" s="15">
        <v>1121</v>
      </c>
      <c r="C8" s="15" t="s">
        <v>16</v>
      </c>
      <c r="D8" s="16">
        <v>4700</v>
      </c>
      <c r="E8" s="17"/>
      <c r="F8" s="18"/>
      <c r="G8" s="16"/>
      <c r="H8" s="17"/>
      <c r="J8" s="16"/>
      <c r="K8" s="17"/>
      <c r="M8" s="16">
        <v>-1100</v>
      </c>
      <c r="N8" s="17"/>
      <c r="O8" s="19"/>
      <c r="P8" s="16"/>
      <c r="Q8" s="17"/>
      <c r="R8" s="19"/>
      <c r="S8" s="16"/>
      <c r="T8" s="17"/>
      <c r="U8" s="19"/>
      <c r="V8" s="16"/>
      <c r="W8" s="17"/>
      <c r="Y8" s="16">
        <f>SUM(D8,G8,M8)</f>
        <v>3600</v>
      </c>
      <c r="Z8" s="17">
        <f t="shared" si="0"/>
        <v>0</v>
      </c>
    </row>
    <row r="9" spans="1:27" x14ac:dyDescent="0.3">
      <c r="A9" s="15"/>
      <c r="B9" s="15">
        <v>1122</v>
      </c>
      <c r="C9" s="15" t="s">
        <v>17</v>
      </c>
      <c r="D9" s="16">
        <v>0</v>
      </c>
      <c r="E9" s="17"/>
      <c r="F9" s="18"/>
      <c r="G9" s="16"/>
      <c r="H9" s="17"/>
      <c r="J9" s="16"/>
      <c r="K9" s="17"/>
      <c r="M9" s="16"/>
      <c r="N9" s="17"/>
      <c r="O9" s="19"/>
      <c r="P9" s="16"/>
      <c r="Q9" s="17"/>
      <c r="R9" s="19"/>
      <c r="S9" s="16"/>
      <c r="T9" s="17"/>
      <c r="U9" s="19"/>
      <c r="V9" s="16"/>
      <c r="W9" s="17"/>
      <c r="Y9" s="16">
        <f t="shared" si="0"/>
        <v>0</v>
      </c>
      <c r="Z9" s="17">
        <f t="shared" si="0"/>
        <v>0</v>
      </c>
    </row>
    <row r="10" spans="1:27" x14ac:dyDescent="0.3">
      <c r="A10" s="15"/>
      <c r="B10" s="15">
        <v>1211</v>
      </c>
      <c r="C10" s="15" t="s">
        <v>18</v>
      </c>
      <c r="D10" s="16">
        <v>11000</v>
      </c>
      <c r="E10" s="17"/>
      <c r="F10" s="18"/>
      <c r="G10" s="16"/>
      <c r="H10" s="17"/>
      <c r="J10" s="16"/>
      <c r="K10" s="17"/>
      <c r="M10" s="16"/>
      <c r="N10" s="17"/>
      <c r="O10" s="19"/>
      <c r="P10" s="16"/>
      <c r="Q10" s="17"/>
      <c r="R10" s="19"/>
      <c r="S10" s="16"/>
      <c r="T10" s="17"/>
      <c r="U10" s="19"/>
      <c r="V10" s="16"/>
      <c r="W10" s="17"/>
      <c r="Y10" s="16">
        <f t="shared" si="0"/>
        <v>11000</v>
      </c>
      <c r="Z10" s="17">
        <f t="shared" si="0"/>
        <v>0</v>
      </c>
    </row>
    <row r="11" spans="1:27" x14ac:dyDescent="0.3">
      <c r="A11" s="15"/>
      <c r="B11" s="15">
        <v>1334</v>
      </c>
      <c r="C11" s="15" t="s">
        <v>19</v>
      </c>
      <c r="D11" s="16">
        <v>2</v>
      </c>
      <c r="E11" s="17"/>
      <c r="F11" s="18"/>
      <c r="G11" s="16"/>
      <c r="H11" s="17"/>
      <c r="J11" s="16"/>
      <c r="K11" s="17"/>
      <c r="M11" s="16"/>
      <c r="N11" s="17"/>
      <c r="O11" s="19"/>
      <c r="P11" s="16"/>
      <c r="Q11" s="17"/>
      <c r="R11" s="19"/>
      <c r="S11" s="16"/>
      <c r="T11" s="17"/>
      <c r="U11" s="19"/>
      <c r="V11" s="16"/>
      <c r="W11" s="17"/>
      <c r="Y11" s="16">
        <f t="shared" si="0"/>
        <v>2</v>
      </c>
      <c r="Z11" s="17">
        <f t="shared" si="0"/>
        <v>0</v>
      </c>
    </row>
    <row r="12" spans="1:27" x14ac:dyDescent="0.3">
      <c r="A12" s="15"/>
      <c r="B12" s="15">
        <v>1339</v>
      </c>
      <c r="C12" s="15" t="s">
        <v>20</v>
      </c>
      <c r="D12" s="16">
        <v>0</v>
      </c>
      <c r="E12" s="17"/>
      <c r="F12" s="18"/>
      <c r="G12" s="16"/>
      <c r="H12" s="17"/>
      <c r="J12" s="16"/>
      <c r="K12" s="17"/>
      <c r="M12" s="16"/>
      <c r="N12" s="17"/>
      <c r="O12" s="19"/>
      <c r="P12" s="16"/>
      <c r="Q12" s="17"/>
      <c r="R12" s="19"/>
      <c r="S12" s="16"/>
      <c r="T12" s="17"/>
      <c r="U12" s="19"/>
      <c r="V12" s="16"/>
      <c r="W12" s="17"/>
      <c r="Y12" s="16">
        <f t="shared" si="0"/>
        <v>0</v>
      </c>
      <c r="Z12" s="17">
        <f t="shared" si="0"/>
        <v>0</v>
      </c>
    </row>
    <row r="13" spans="1:27" x14ac:dyDescent="0.3">
      <c r="A13" s="15"/>
      <c r="B13" s="15">
        <v>1340</v>
      </c>
      <c r="C13" s="15" t="s">
        <v>21</v>
      </c>
      <c r="D13" s="16">
        <v>715</v>
      </c>
      <c r="E13" s="17"/>
      <c r="F13" s="18"/>
      <c r="G13" s="16"/>
      <c r="H13" s="17"/>
      <c r="J13" s="16"/>
      <c r="K13" s="17"/>
      <c r="M13" s="16"/>
      <c r="N13" s="17"/>
      <c r="O13" s="19"/>
      <c r="P13" s="16"/>
      <c r="Q13" s="17"/>
      <c r="R13" s="19"/>
      <c r="S13" s="16">
        <v>4</v>
      </c>
      <c r="T13" s="17"/>
      <c r="U13" s="19"/>
      <c r="V13" s="16"/>
      <c r="W13" s="17"/>
      <c r="Y13" s="16">
        <f>SUM(D13,G13,S13)</f>
        <v>719</v>
      </c>
      <c r="Z13" s="17">
        <f t="shared" si="0"/>
        <v>0</v>
      </c>
    </row>
    <row r="14" spans="1:27" x14ac:dyDescent="0.3">
      <c r="A14" s="15"/>
      <c r="B14" s="15">
        <v>1341</v>
      </c>
      <c r="C14" s="15" t="s">
        <v>22</v>
      </c>
      <c r="D14" s="16">
        <v>33</v>
      </c>
      <c r="E14" s="17"/>
      <c r="F14" s="18"/>
      <c r="G14" s="16"/>
      <c r="H14" s="17"/>
      <c r="J14" s="16"/>
      <c r="K14" s="17"/>
      <c r="M14" s="16"/>
      <c r="N14" s="17"/>
      <c r="O14" s="19"/>
      <c r="P14" s="16"/>
      <c r="Q14" s="17"/>
      <c r="R14" s="19"/>
      <c r="S14" s="16"/>
      <c r="T14" s="17"/>
      <c r="U14" s="19"/>
      <c r="V14" s="16"/>
      <c r="W14" s="17"/>
      <c r="Y14" s="16">
        <f t="shared" si="0"/>
        <v>33</v>
      </c>
      <c r="Z14" s="17">
        <f t="shared" si="0"/>
        <v>0</v>
      </c>
    </row>
    <row r="15" spans="1:27" x14ac:dyDescent="0.3">
      <c r="A15" s="15"/>
      <c r="B15" s="20">
        <v>1343</v>
      </c>
      <c r="C15" s="20" t="s">
        <v>23</v>
      </c>
      <c r="D15" s="16">
        <v>30</v>
      </c>
      <c r="E15" s="17"/>
      <c r="F15" s="18"/>
      <c r="G15" s="16"/>
      <c r="H15" s="17"/>
      <c r="J15" s="16"/>
      <c r="K15" s="17"/>
      <c r="M15" s="16"/>
      <c r="N15" s="17"/>
      <c r="O15" s="19"/>
      <c r="P15" s="16"/>
      <c r="Q15" s="17"/>
      <c r="R15" s="19"/>
      <c r="S15" s="16"/>
      <c r="T15" s="17"/>
      <c r="U15" s="19"/>
      <c r="V15" s="16"/>
      <c r="W15" s="17"/>
      <c r="Y15" s="16">
        <f t="shared" si="0"/>
        <v>30</v>
      </c>
      <c r="Z15" s="17">
        <f t="shared" si="0"/>
        <v>0</v>
      </c>
    </row>
    <row r="16" spans="1:27" x14ac:dyDescent="0.3">
      <c r="A16" s="15"/>
      <c r="B16" s="15">
        <v>1344</v>
      </c>
      <c r="C16" s="20" t="s">
        <v>24</v>
      </c>
      <c r="D16" s="16">
        <v>0</v>
      </c>
      <c r="E16" s="17"/>
      <c r="F16" s="18"/>
      <c r="G16" s="16"/>
      <c r="H16" s="17"/>
      <c r="J16" s="16"/>
      <c r="K16" s="17"/>
      <c r="M16" s="16"/>
      <c r="N16" s="17"/>
      <c r="O16" s="19"/>
      <c r="P16" s="16"/>
      <c r="Q16" s="17"/>
      <c r="R16" s="19"/>
      <c r="S16" s="16"/>
      <c r="T16" s="17"/>
      <c r="U16" s="19"/>
      <c r="V16" s="16"/>
      <c r="W16" s="17"/>
      <c r="Y16" s="16">
        <f t="shared" si="0"/>
        <v>0</v>
      </c>
      <c r="Z16" s="17">
        <f t="shared" si="0"/>
        <v>0</v>
      </c>
    </row>
    <row r="17" spans="1:27" x14ac:dyDescent="0.3">
      <c r="A17" s="15"/>
      <c r="B17" s="15">
        <v>1361</v>
      </c>
      <c r="C17" s="15" t="s">
        <v>25</v>
      </c>
      <c r="D17" s="16">
        <v>20</v>
      </c>
      <c r="E17" s="17"/>
      <c r="F17" s="18"/>
      <c r="G17" s="16"/>
      <c r="H17" s="17"/>
      <c r="J17" s="16"/>
      <c r="K17" s="17"/>
      <c r="M17" s="16"/>
      <c r="N17" s="17"/>
      <c r="O17" s="19"/>
      <c r="P17" s="16"/>
      <c r="Q17" s="17"/>
      <c r="R17" s="19"/>
      <c r="S17" s="16"/>
      <c r="T17" s="17"/>
      <c r="U17" s="19"/>
      <c r="V17" s="16"/>
      <c r="W17" s="17"/>
      <c r="Y17" s="16">
        <f t="shared" si="0"/>
        <v>20</v>
      </c>
      <c r="Z17" s="17">
        <f t="shared" si="0"/>
        <v>0</v>
      </c>
    </row>
    <row r="18" spans="1:27" x14ac:dyDescent="0.3">
      <c r="A18" s="15"/>
      <c r="B18" s="15">
        <v>1381</v>
      </c>
      <c r="C18" s="15" t="s">
        <v>26</v>
      </c>
      <c r="D18" s="16">
        <v>100</v>
      </c>
      <c r="E18" s="17"/>
      <c r="F18" s="18"/>
      <c r="G18" s="16"/>
      <c r="H18" s="17"/>
      <c r="J18" s="16"/>
      <c r="K18" s="17"/>
      <c r="M18" s="16"/>
      <c r="N18" s="17"/>
      <c r="O18" s="19"/>
      <c r="P18" s="16">
        <v>20</v>
      </c>
      <c r="Q18" s="17"/>
      <c r="R18" s="19"/>
      <c r="S18" s="16">
        <v>30</v>
      </c>
      <c r="T18" s="17"/>
      <c r="U18" s="19"/>
      <c r="V18" s="16"/>
      <c r="W18" s="17"/>
      <c r="Y18" s="16">
        <f>SUM(D18,G18,P18,S18,V18)</f>
        <v>150</v>
      </c>
      <c r="Z18" s="17">
        <f t="shared" si="0"/>
        <v>0</v>
      </c>
    </row>
    <row r="19" spans="1:27" x14ac:dyDescent="0.3">
      <c r="A19" s="15"/>
      <c r="B19" s="15">
        <v>1511</v>
      </c>
      <c r="C19" s="15" t="s">
        <v>27</v>
      </c>
      <c r="D19" s="16">
        <v>950</v>
      </c>
      <c r="E19" s="17"/>
      <c r="F19" s="18"/>
      <c r="G19" s="16"/>
      <c r="H19" s="17"/>
      <c r="J19" s="16"/>
      <c r="K19" s="17"/>
      <c r="M19" s="16"/>
      <c r="N19" s="17"/>
      <c r="O19" s="19"/>
      <c r="P19" s="16"/>
      <c r="Q19" s="17"/>
      <c r="R19" s="19"/>
      <c r="S19" s="16"/>
      <c r="T19" s="17"/>
      <c r="U19" s="19"/>
      <c r="V19" s="16">
        <v>50</v>
      </c>
      <c r="W19" s="17"/>
      <c r="Y19" s="16">
        <f>SUM(D19,G19,V19)</f>
        <v>1000</v>
      </c>
      <c r="Z19" s="17">
        <f t="shared" si="0"/>
        <v>0</v>
      </c>
      <c r="AA19" s="3" t="s">
        <v>125</v>
      </c>
    </row>
    <row r="20" spans="1:27" x14ac:dyDescent="0.3">
      <c r="A20" s="15"/>
      <c r="B20" s="15"/>
      <c r="C20" s="21" t="s">
        <v>28</v>
      </c>
      <c r="D20" s="22">
        <f>SUM(D5:D19)</f>
        <v>23900</v>
      </c>
      <c r="E20" s="17"/>
      <c r="F20" s="18"/>
      <c r="G20" s="22">
        <f>SUM(G5:G19)</f>
        <v>0</v>
      </c>
      <c r="H20" s="23">
        <f>SUM(H5:H19)</f>
        <v>0</v>
      </c>
      <c r="J20" s="22">
        <f>SUM(J5:J19)</f>
        <v>0</v>
      </c>
      <c r="K20" s="23">
        <f>SUM(K5:K19)</f>
        <v>0</v>
      </c>
      <c r="M20" s="22">
        <f>SUM(M5:M19)</f>
        <v>-1900</v>
      </c>
      <c r="N20" s="23">
        <f>SUM(N5:N19)</f>
        <v>0</v>
      </c>
      <c r="O20" s="24"/>
      <c r="P20" s="22">
        <f>SUM(P5:P19)</f>
        <v>20</v>
      </c>
      <c r="Q20" s="23">
        <f>SUM(Q5:Q19)</f>
        <v>0</v>
      </c>
      <c r="R20" s="24"/>
      <c r="S20" s="22">
        <f>SUM(S5:S19)</f>
        <v>34</v>
      </c>
      <c r="T20" s="23">
        <f>SUM(T5:T19)</f>
        <v>0</v>
      </c>
      <c r="U20" s="24"/>
      <c r="V20" s="22">
        <f>SUM(V5:V19)</f>
        <v>131</v>
      </c>
      <c r="W20" s="23">
        <f>SUM(W5:W19)</f>
        <v>0</v>
      </c>
      <c r="Y20" s="22">
        <f>SUM(Y5:Y19)</f>
        <v>22185</v>
      </c>
      <c r="Z20" s="23">
        <f>SUM(Z5:Z19)</f>
        <v>0</v>
      </c>
    </row>
    <row r="21" spans="1:27" x14ac:dyDescent="0.3">
      <c r="A21" s="15"/>
      <c r="B21" s="20">
        <v>4111</v>
      </c>
      <c r="C21" s="20" t="s">
        <v>29</v>
      </c>
      <c r="D21" s="16">
        <v>0</v>
      </c>
      <c r="E21" s="17"/>
      <c r="F21" s="18"/>
      <c r="G21" s="16"/>
      <c r="H21" s="17"/>
      <c r="J21" s="16"/>
      <c r="K21" s="17"/>
      <c r="M21" s="16"/>
      <c r="N21" s="17"/>
      <c r="O21" s="19"/>
      <c r="P21" s="16">
        <v>1847</v>
      </c>
      <c r="Q21" s="17"/>
      <c r="R21" s="19"/>
      <c r="S21" s="16"/>
      <c r="T21" s="17"/>
      <c r="U21" s="19"/>
      <c r="V21" s="16"/>
      <c r="W21" s="17"/>
      <c r="Y21" s="16">
        <f>SUM(D21,G21,P21)</f>
        <v>1847</v>
      </c>
      <c r="Z21" s="17">
        <f>SUM(E21,H21)</f>
        <v>0</v>
      </c>
    </row>
    <row r="22" spans="1:27" x14ac:dyDescent="0.3">
      <c r="A22" s="15"/>
      <c r="B22" s="20">
        <v>4112</v>
      </c>
      <c r="C22" s="20" t="s">
        <v>30</v>
      </c>
      <c r="D22" s="16">
        <v>0</v>
      </c>
      <c r="E22" s="17"/>
      <c r="F22" s="18"/>
      <c r="G22" s="16"/>
      <c r="H22" s="17"/>
      <c r="J22" s="16"/>
      <c r="K22" s="17"/>
      <c r="M22" s="16"/>
      <c r="N22" s="17"/>
      <c r="O22" s="19"/>
      <c r="P22" s="16"/>
      <c r="Q22" s="17"/>
      <c r="R22" s="19"/>
      <c r="S22" s="16"/>
      <c r="T22" s="17"/>
      <c r="U22" s="19"/>
      <c r="V22" s="16"/>
      <c r="W22" s="17"/>
      <c r="Y22" s="16">
        <f t="shared" ref="Y22:Z32" si="1">SUM(D22,G22)</f>
        <v>0</v>
      </c>
      <c r="Z22" s="17">
        <f t="shared" si="1"/>
        <v>0</v>
      </c>
    </row>
    <row r="23" spans="1:27" x14ac:dyDescent="0.3">
      <c r="A23" s="15"/>
      <c r="B23" s="20">
        <v>4112</v>
      </c>
      <c r="C23" s="20" t="s">
        <v>31</v>
      </c>
      <c r="D23" s="16">
        <v>536</v>
      </c>
      <c r="E23" s="17"/>
      <c r="F23" s="18"/>
      <c r="G23" s="16"/>
      <c r="H23" s="17"/>
      <c r="J23" s="16"/>
      <c r="K23" s="17"/>
      <c r="M23" s="16"/>
      <c r="N23" s="17"/>
      <c r="O23" s="19"/>
      <c r="P23" s="16"/>
      <c r="Q23" s="17"/>
      <c r="R23" s="19"/>
      <c r="S23" s="16"/>
      <c r="T23" s="17"/>
      <c r="U23" s="19"/>
      <c r="V23" s="16"/>
      <c r="W23" s="17"/>
      <c r="Y23" s="16">
        <f>SUM(D23,G23)</f>
        <v>536</v>
      </c>
      <c r="Z23" s="17">
        <f t="shared" si="1"/>
        <v>0</v>
      </c>
    </row>
    <row r="24" spans="1:27" x14ac:dyDescent="0.3">
      <c r="A24" s="15"/>
      <c r="B24" s="20">
        <v>4113</v>
      </c>
      <c r="C24" s="20" t="s">
        <v>32</v>
      </c>
      <c r="D24" s="16">
        <v>0</v>
      </c>
      <c r="E24" s="17"/>
      <c r="F24" s="18"/>
      <c r="G24" s="16"/>
      <c r="H24" s="17"/>
      <c r="J24" s="16"/>
      <c r="K24" s="17"/>
      <c r="M24" s="16"/>
      <c r="N24" s="17"/>
      <c r="O24" s="19"/>
      <c r="P24" s="16"/>
      <c r="Q24" s="17"/>
      <c r="R24" s="19"/>
      <c r="S24" s="16"/>
      <c r="T24" s="17"/>
      <c r="U24" s="19"/>
      <c r="V24" s="16"/>
      <c r="W24" s="17"/>
      <c r="Y24" s="16">
        <f t="shared" si="1"/>
        <v>0</v>
      </c>
      <c r="Z24" s="17">
        <f t="shared" si="1"/>
        <v>0</v>
      </c>
    </row>
    <row r="25" spans="1:27" x14ac:dyDescent="0.3">
      <c r="A25" s="15"/>
      <c r="B25" s="20">
        <v>4116</v>
      </c>
      <c r="C25" s="20" t="s">
        <v>33</v>
      </c>
      <c r="D25" s="16">
        <v>0</v>
      </c>
      <c r="E25" s="17"/>
      <c r="F25" s="18"/>
      <c r="G25" s="16"/>
      <c r="H25" s="17"/>
      <c r="J25" s="16">
        <v>75</v>
      </c>
      <c r="K25" s="17"/>
      <c r="M25" s="16"/>
      <c r="N25" s="17"/>
      <c r="O25" s="19"/>
      <c r="P25" s="16">
        <v>30</v>
      </c>
      <c r="Q25" s="17"/>
      <c r="R25" s="19"/>
      <c r="S25" s="16"/>
      <c r="T25" s="17"/>
      <c r="U25" s="19"/>
      <c r="V25" s="16">
        <v>374</v>
      </c>
      <c r="W25" s="17"/>
      <c r="Y25" s="16">
        <f>J25+P25+V25</f>
        <v>479</v>
      </c>
      <c r="Z25" s="17">
        <f t="shared" si="1"/>
        <v>0</v>
      </c>
      <c r="AA25" s="3" t="s">
        <v>127</v>
      </c>
    </row>
    <row r="26" spans="1:27" x14ac:dyDescent="0.3">
      <c r="A26" s="15"/>
      <c r="B26" s="20">
        <v>4121</v>
      </c>
      <c r="C26" s="20" t="s">
        <v>34</v>
      </c>
      <c r="D26" s="16">
        <v>0</v>
      </c>
      <c r="E26" s="17"/>
      <c r="F26" s="18"/>
      <c r="G26" s="16"/>
      <c r="H26" s="17"/>
      <c r="J26" s="16"/>
      <c r="K26" s="17"/>
      <c r="M26" s="16"/>
      <c r="N26" s="17"/>
      <c r="O26" s="19"/>
      <c r="P26" s="16"/>
      <c r="Q26" s="17"/>
      <c r="R26" s="19"/>
      <c r="S26" s="16"/>
      <c r="T26" s="17"/>
      <c r="U26" s="19"/>
      <c r="V26" s="16"/>
      <c r="W26" s="17"/>
      <c r="Y26" s="16">
        <f t="shared" si="1"/>
        <v>0</v>
      </c>
      <c r="Z26" s="17">
        <f t="shared" si="1"/>
        <v>0</v>
      </c>
    </row>
    <row r="27" spans="1:27" x14ac:dyDescent="0.3">
      <c r="A27" s="15"/>
      <c r="B27" s="20">
        <v>4122</v>
      </c>
      <c r="C27" s="20" t="s">
        <v>35</v>
      </c>
      <c r="D27" s="16">
        <v>0</v>
      </c>
      <c r="E27" s="17"/>
      <c r="F27" s="18"/>
      <c r="G27" s="16"/>
      <c r="H27" s="17"/>
      <c r="J27" s="16"/>
      <c r="K27" s="17"/>
      <c r="M27" s="16"/>
      <c r="N27" s="17"/>
      <c r="O27" s="19"/>
      <c r="P27" s="16"/>
      <c r="Q27" s="17"/>
      <c r="R27" s="19"/>
      <c r="S27" s="16"/>
      <c r="T27" s="17"/>
      <c r="U27" s="19"/>
      <c r="V27" s="16"/>
      <c r="W27" s="17"/>
      <c r="Y27" s="16">
        <f t="shared" si="1"/>
        <v>0</v>
      </c>
      <c r="Z27" s="17">
        <f t="shared" si="1"/>
        <v>0</v>
      </c>
    </row>
    <row r="28" spans="1:27" x14ac:dyDescent="0.3">
      <c r="A28" s="15"/>
      <c r="B28" s="20">
        <v>4121</v>
      </c>
      <c r="C28" s="20" t="s">
        <v>36</v>
      </c>
      <c r="D28" s="16">
        <v>0</v>
      </c>
      <c r="E28" s="17"/>
      <c r="F28" s="18"/>
      <c r="G28" s="16"/>
      <c r="H28" s="17"/>
      <c r="J28" s="16">
        <v>37</v>
      </c>
      <c r="K28" s="17"/>
      <c r="M28" s="16"/>
      <c r="N28" s="17"/>
      <c r="O28" s="19"/>
      <c r="P28" s="16"/>
      <c r="Q28" s="17"/>
      <c r="R28" s="19"/>
      <c r="S28" s="16"/>
      <c r="T28" s="17"/>
      <c r="U28" s="19"/>
      <c r="V28" s="16"/>
      <c r="W28" s="17"/>
      <c r="Y28" s="16">
        <f>J28</f>
        <v>37</v>
      </c>
      <c r="Z28" s="17">
        <f t="shared" si="1"/>
        <v>0</v>
      </c>
    </row>
    <row r="29" spans="1:27" x14ac:dyDescent="0.3">
      <c r="A29" s="15"/>
      <c r="B29" s="20">
        <v>4122</v>
      </c>
      <c r="C29" s="20" t="s">
        <v>37</v>
      </c>
      <c r="D29" s="16">
        <v>0</v>
      </c>
      <c r="E29" s="17"/>
      <c r="F29" s="18"/>
      <c r="G29" s="16"/>
      <c r="H29" s="17"/>
      <c r="J29" s="16"/>
      <c r="K29" s="17"/>
      <c r="M29" s="16"/>
      <c r="N29" s="17"/>
      <c r="O29" s="19"/>
      <c r="P29" s="16">
        <v>10</v>
      </c>
      <c r="Q29" s="17"/>
      <c r="R29" s="19"/>
      <c r="S29" s="16"/>
      <c r="T29" s="17"/>
      <c r="U29" s="19"/>
      <c r="V29" s="16"/>
      <c r="W29" s="17"/>
      <c r="Y29" s="16">
        <f>SUM(D29,G29,P29)</f>
        <v>10</v>
      </c>
      <c r="Z29" s="17">
        <f t="shared" si="1"/>
        <v>0</v>
      </c>
    </row>
    <row r="30" spans="1:27" x14ac:dyDescent="0.3">
      <c r="A30" s="15"/>
      <c r="B30" s="20">
        <v>4134</v>
      </c>
      <c r="C30" s="20" t="s">
        <v>38</v>
      </c>
      <c r="D30" s="16">
        <v>0</v>
      </c>
      <c r="E30" s="17"/>
      <c r="F30" s="18"/>
      <c r="G30" s="16"/>
      <c r="H30" s="17"/>
      <c r="J30" s="16"/>
      <c r="K30" s="17"/>
      <c r="M30" s="16"/>
      <c r="N30" s="17"/>
      <c r="O30" s="19"/>
      <c r="P30" s="16"/>
      <c r="Q30" s="17"/>
      <c r="R30" s="19"/>
      <c r="S30" s="16"/>
      <c r="T30" s="17"/>
      <c r="U30" s="19"/>
      <c r="V30" s="16"/>
      <c r="W30" s="17"/>
      <c r="Y30" s="16">
        <f t="shared" si="1"/>
        <v>0</v>
      </c>
      <c r="Z30" s="17">
        <f t="shared" si="1"/>
        <v>0</v>
      </c>
    </row>
    <row r="31" spans="1:27" x14ac:dyDescent="0.3">
      <c r="A31" s="15"/>
      <c r="B31" s="20">
        <v>4211</v>
      </c>
      <c r="C31" s="20" t="s">
        <v>39</v>
      </c>
      <c r="D31" s="16">
        <v>0</v>
      </c>
      <c r="E31" s="17"/>
      <c r="F31" s="18"/>
      <c r="G31" s="16"/>
      <c r="H31" s="17"/>
      <c r="J31" s="16"/>
      <c r="K31" s="17"/>
      <c r="M31" s="16"/>
      <c r="N31" s="17"/>
      <c r="O31" s="19"/>
      <c r="P31" s="16"/>
      <c r="Q31" s="17"/>
      <c r="R31" s="19"/>
      <c r="S31" s="16"/>
      <c r="T31" s="17"/>
      <c r="U31" s="19"/>
      <c r="V31" s="16"/>
      <c r="W31" s="17"/>
      <c r="Y31" s="16">
        <f t="shared" si="1"/>
        <v>0</v>
      </c>
      <c r="Z31" s="17">
        <f t="shared" si="1"/>
        <v>0</v>
      </c>
    </row>
    <row r="32" spans="1:27" x14ac:dyDescent="0.3">
      <c r="A32" s="15"/>
      <c r="B32" s="20">
        <v>4216</v>
      </c>
      <c r="C32" s="20" t="s">
        <v>40</v>
      </c>
      <c r="D32" s="16">
        <v>0</v>
      </c>
      <c r="E32" s="17"/>
      <c r="F32" s="18"/>
      <c r="G32" s="16"/>
      <c r="H32" s="17"/>
      <c r="J32" s="16" t="s">
        <v>41</v>
      </c>
      <c r="K32" s="17"/>
      <c r="M32" s="16" t="s">
        <v>41</v>
      </c>
      <c r="N32" s="17"/>
      <c r="O32" s="19"/>
      <c r="P32" s="16" t="s">
        <v>41</v>
      </c>
      <c r="Q32" s="17"/>
      <c r="R32" s="19"/>
      <c r="S32" s="16" t="s">
        <v>41</v>
      </c>
      <c r="T32" s="17"/>
      <c r="U32" s="19"/>
      <c r="V32" s="16" t="s">
        <v>41</v>
      </c>
      <c r="W32" s="17"/>
      <c r="Y32" s="16">
        <f>SUM(D32,G32,J32)</f>
        <v>0</v>
      </c>
      <c r="Z32" s="17">
        <f t="shared" si="1"/>
        <v>0</v>
      </c>
    </row>
    <row r="33" spans="1:27" x14ac:dyDescent="0.3">
      <c r="A33" s="15"/>
      <c r="B33" s="20">
        <v>4222</v>
      </c>
      <c r="C33" s="20" t="s">
        <v>42</v>
      </c>
      <c r="D33" s="25">
        <v>0</v>
      </c>
      <c r="E33" s="26"/>
      <c r="F33" s="18"/>
      <c r="G33" s="25"/>
      <c r="H33" s="26"/>
      <c r="J33" s="25">
        <v>231</v>
      </c>
      <c r="K33" s="26"/>
      <c r="M33" s="25"/>
      <c r="N33" s="26"/>
      <c r="O33" s="19"/>
      <c r="P33" s="25"/>
      <c r="Q33" s="26"/>
      <c r="R33" s="19"/>
      <c r="S33" s="25"/>
      <c r="T33" s="26"/>
      <c r="U33" s="19"/>
      <c r="V33" s="25"/>
      <c r="W33" s="26"/>
      <c r="Y33" s="25">
        <f>J33</f>
        <v>231</v>
      </c>
      <c r="Z33" s="26">
        <v>0</v>
      </c>
    </row>
    <row r="34" spans="1:27" ht="21" thickBot="1" x14ac:dyDescent="0.35">
      <c r="A34" s="15"/>
      <c r="B34" s="20"/>
      <c r="C34" s="27" t="s">
        <v>43</v>
      </c>
      <c r="D34" s="28">
        <f>SUM(D21:D33)</f>
        <v>536</v>
      </c>
      <c r="E34" s="29"/>
      <c r="F34" s="18"/>
      <c r="G34" s="28">
        <f>SUM(G21:G32)</f>
        <v>0</v>
      </c>
      <c r="H34" s="29">
        <f>SUM(H21:H32)</f>
        <v>0</v>
      </c>
      <c r="J34" s="28">
        <f>SUM(J21:J33)</f>
        <v>343</v>
      </c>
      <c r="K34" s="29">
        <f>SUM(K21:K33)</f>
        <v>0</v>
      </c>
      <c r="M34" s="28">
        <f>SUM(M21:M33)</f>
        <v>0</v>
      </c>
      <c r="N34" s="29">
        <f>SUM(N21:N33)</f>
        <v>0</v>
      </c>
      <c r="O34" s="30"/>
      <c r="P34" s="28">
        <f>SUM(P21:P33)</f>
        <v>1887</v>
      </c>
      <c r="Q34" s="29">
        <f>SUM(Q21:Q33)</f>
        <v>0</v>
      </c>
      <c r="R34" s="30"/>
      <c r="S34" s="28">
        <f>SUM(S21:S33)</f>
        <v>0</v>
      </c>
      <c r="T34" s="29">
        <f>SUM(T21:T33)</f>
        <v>0</v>
      </c>
      <c r="U34" s="30"/>
      <c r="V34" s="28">
        <f>SUM(V21:V33)</f>
        <v>374</v>
      </c>
      <c r="W34" s="29">
        <f>SUM(W21:W33)</f>
        <v>0</v>
      </c>
      <c r="Y34" s="28">
        <f>SUM(Y21:Y33)</f>
        <v>3140</v>
      </c>
      <c r="Z34" s="29">
        <f>SUM(Z21:Z33)</f>
        <v>0</v>
      </c>
    </row>
    <row r="35" spans="1:27" ht="21" thickBot="1" x14ac:dyDescent="0.35">
      <c r="A35" s="31"/>
      <c r="B35" s="32"/>
      <c r="C35" s="33"/>
      <c r="F35" s="18"/>
      <c r="I35" s="18"/>
      <c r="L35" s="18"/>
      <c r="X35" s="18"/>
    </row>
    <row r="36" spans="1:27" x14ac:dyDescent="0.3">
      <c r="A36" s="15"/>
      <c r="B36" s="20"/>
      <c r="C36" s="27" t="s">
        <v>44</v>
      </c>
      <c r="D36" s="34"/>
      <c r="E36" s="35"/>
      <c r="F36" s="18"/>
      <c r="G36" s="34"/>
      <c r="H36" s="35"/>
      <c r="J36" s="34"/>
      <c r="K36" s="35"/>
      <c r="M36" s="34"/>
      <c r="N36" s="35"/>
      <c r="O36" s="24"/>
      <c r="P36" s="34"/>
      <c r="Q36" s="35"/>
      <c r="R36" s="24"/>
      <c r="S36" s="34"/>
      <c r="T36" s="35"/>
      <c r="U36" s="24"/>
      <c r="V36" s="34"/>
      <c r="W36" s="35"/>
      <c r="Y36" s="34"/>
      <c r="Z36" s="35"/>
    </row>
    <row r="37" spans="1:27" x14ac:dyDescent="0.3">
      <c r="A37" s="15">
        <v>1032</v>
      </c>
      <c r="B37" s="15"/>
      <c r="C37" s="15" t="s">
        <v>45</v>
      </c>
      <c r="D37" s="36">
        <v>200</v>
      </c>
      <c r="E37" s="37">
        <v>850</v>
      </c>
      <c r="F37" s="18"/>
      <c r="G37" s="36"/>
      <c r="H37" s="37"/>
      <c r="J37" s="36"/>
      <c r="K37" s="37"/>
      <c r="M37" s="36">
        <v>400</v>
      </c>
      <c r="N37" s="37"/>
      <c r="O37" s="38"/>
      <c r="P37" s="36"/>
      <c r="Q37" s="37"/>
      <c r="R37" s="38"/>
      <c r="S37" s="36"/>
      <c r="T37" s="37"/>
      <c r="U37" s="38"/>
      <c r="V37" s="36"/>
      <c r="W37" s="37"/>
      <c r="Y37" s="36">
        <f>SUM(D37,G37,M37,V37)</f>
        <v>600</v>
      </c>
      <c r="Z37" s="37">
        <f>SUM(E37,H37)</f>
        <v>850</v>
      </c>
    </row>
    <row r="38" spans="1:27" x14ac:dyDescent="0.3">
      <c r="A38" s="15">
        <v>2212</v>
      </c>
      <c r="B38" s="15"/>
      <c r="C38" s="15" t="s">
        <v>46</v>
      </c>
      <c r="D38" s="16">
        <v>4</v>
      </c>
      <c r="E38" s="17">
        <v>500</v>
      </c>
      <c r="F38" s="18"/>
      <c r="G38" s="16"/>
      <c r="H38" s="17">
        <v>-140</v>
      </c>
      <c r="J38" s="16"/>
      <c r="K38" s="17"/>
      <c r="M38" s="16"/>
      <c r="N38" s="17"/>
      <c r="O38" s="19"/>
      <c r="P38" s="16"/>
      <c r="Q38" s="17"/>
      <c r="R38" s="19"/>
      <c r="S38" s="16"/>
      <c r="T38" s="17"/>
      <c r="U38" s="19"/>
      <c r="V38" s="16"/>
      <c r="W38" s="17">
        <v>92</v>
      </c>
      <c r="Y38" s="36">
        <f>SUM(D38,G38)</f>
        <v>4</v>
      </c>
      <c r="Z38" s="37">
        <f>SUM(E38,H38,W38)</f>
        <v>452</v>
      </c>
      <c r="AA38" s="3" t="s">
        <v>119</v>
      </c>
    </row>
    <row r="39" spans="1:27" x14ac:dyDescent="0.3">
      <c r="A39" s="15">
        <v>2219</v>
      </c>
      <c r="B39" s="15"/>
      <c r="C39" s="15" t="s">
        <v>47</v>
      </c>
      <c r="D39" s="36"/>
      <c r="E39" s="37">
        <v>400</v>
      </c>
      <c r="F39" s="18"/>
      <c r="G39" s="36"/>
      <c r="H39" s="37"/>
      <c r="J39" s="36"/>
      <c r="K39" s="37">
        <v>231</v>
      </c>
      <c r="M39" s="36"/>
      <c r="N39" s="37"/>
      <c r="O39" s="38"/>
      <c r="P39" s="36"/>
      <c r="Q39" s="37">
        <v>200</v>
      </c>
      <c r="R39" s="38"/>
      <c r="S39" s="36">
        <v>1</v>
      </c>
      <c r="T39" s="37">
        <v>14</v>
      </c>
      <c r="U39" s="38"/>
      <c r="V39" s="36">
        <v>70</v>
      </c>
      <c r="W39" s="37"/>
      <c r="Y39" s="36">
        <f>SUM(D39,G39,S39,V39)</f>
        <v>71</v>
      </c>
      <c r="Z39" s="37">
        <f>SUM(E39,H39,K39,Q39,T39)</f>
        <v>845</v>
      </c>
      <c r="AA39" s="3" t="s">
        <v>117</v>
      </c>
    </row>
    <row r="40" spans="1:27" x14ac:dyDescent="0.3">
      <c r="A40" s="15">
        <v>2221</v>
      </c>
      <c r="B40" s="15"/>
      <c r="C40" s="15" t="s">
        <v>48</v>
      </c>
      <c r="D40" s="36">
        <v>0</v>
      </c>
      <c r="E40" s="37">
        <v>30</v>
      </c>
      <c r="F40" s="18"/>
      <c r="G40" s="36"/>
      <c r="H40" s="37"/>
      <c r="J40" s="36"/>
      <c r="K40" s="37"/>
      <c r="M40" s="36"/>
      <c r="N40" s="37"/>
      <c r="O40" s="38"/>
      <c r="P40" s="36"/>
      <c r="Q40" s="37"/>
      <c r="R40" s="38"/>
      <c r="S40" s="36"/>
      <c r="T40" s="37"/>
      <c r="U40" s="38"/>
      <c r="V40" s="36"/>
      <c r="W40" s="37"/>
      <c r="Y40" s="36">
        <f t="shared" ref="Y40:Z84" si="2">SUM(D40,G40)</f>
        <v>0</v>
      </c>
      <c r="Z40" s="37">
        <f t="shared" si="2"/>
        <v>30</v>
      </c>
    </row>
    <row r="41" spans="1:27" x14ac:dyDescent="0.3">
      <c r="A41" s="15">
        <v>2229</v>
      </c>
      <c r="B41" s="15"/>
      <c r="C41" s="15" t="s">
        <v>49</v>
      </c>
      <c r="D41" s="36"/>
      <c r="E41" s="37">
        <v>50</v>
      </c>
      <c r="F41" s="18"/>
      <c r="G41" s="36"/>
      <c r="H41" s="37"/>
      <c r="J41" s="36"/>
      <c r="K41" s="37"/>
      <c r="M41" s="36"/>
      <c r="N41" s="37"/>
      <c r="O41" s="38"/>
      <c r="P41" s="36"/>
      <c r="Q41" s="37"/>
      <c r="R41" s="38"/>
      <c r="S41" s="36"/>
      <c r="T41" s="37"/>
      <c r="U41" s="38"/>
      <c r="V41" s="36"/>
      <c r="W41" s="37"/>
      <c r="Y41" s="36">
        <f t="shared" si="2"/>
        <v>0</v>
      </c>
      <c r="Z41" s="37">
        <f t="shared" si="2"/>
        <v>50</v>
      </c>
    </row>
    <row r="42" spans="1:27" x14ac:dyDescent="0.3">
      <c r="A42" s="15">
        <v>2292</v>
      </c>
      <c r="B42" s="15"/>
      <c r="C42" s="15" t="s">
        <v>50</v>
      </c>
      <c r="D42" s="36"/>
      <c r="E42" s="37">
        <v>143</v>
      </c>
      <c r="F42" s="18"/>
      <c r="G42" s="36"/>
      <c r="H42" s="37"/>
      <c r="J42" s="36"/>
      <c r="K42" s="37">
        <v>1</v>
      </c>
      <c r="M42" s="36"/>
      <c r="N42" s="37"/>
      <c r="O42" s="38"/>
      <c r="P42" s="36"/>
      <c r="Q42" s="37"/>
      <c r="R42" s="38"/>
      <c r="S42" s="36"/>
      <c r="T42" s="37"/>
      <c r="U42" s="38"/>
      <c r="V42" s="36"/>
      <c r="W42" s="37"/>
      <c r="Y42" s="36">
        <f t="shared" si="2"/>
        <v>0</v>
      </c>
      <c r="Z42" s="37">
        <f>SUM(E42,H42,K42)</f>
        <v>144</v>
      </c>
    </row>
    <row r="43" spans="1:27" x14ac:dyDescent="0.3">
      <c r="A43" s="15">
        <v>2321</v>
      </c>
      <c r="B43" s="15"/>
      <c r="C43" s="15" t="s">
        <v>51</v>
      </c>
      <c r="D43" s="36"/>
      <c r="E43" s="37">
        <v>350</v>
      </c>
      <c r="F43" s="18"/>
      <c r="G43" s="36"/>
      <c r="H43" s="37"/>
      <c r="J43" s="36"/>
      <c r="K43" s="37"/>
      <c r="M43" s="36"/>
      <c r="N43" s="37"/>
      <c r="O43" s="38"/>
      <c r="P43" s="36"/>
      <c r="Q43" s="37"/>
      <c r="R43" s="38"/>
      <c r="S43" s="36"/>
      <c r="T43" s="37"/>
      <c r="U43" s="38"/>
      <c r="V43" s="36"/>
      <c r="W43" s="37"/>
      <c r="Y43" s="36">
        <f t="shared" si="2"/>
        <v>0</v>
      </c>
      <c r="Z43" s="37">
        <f t="shared" si="2"/>
        <v>350</v>
      </c>
    </row>
    <row r="44" spans="1:27" x14ac:dyDescent="0.3">
      <c r="A44" s="15">
        <v>2333</v>
      </c>
      <c r="B44" s="15"/>
      <c r="C44" s="15" t="s">
        <v>52</v>
      </c>
      <c r="D44" s="36"/>
      <c r="E44" s="37">
        <v>50</v>
      </c>
      <c r="F44" s="18"/>
      <c r="G44" s="36"/>
      <c r="H44" s="37"/>
      <c r="J44" s="36"/>
      <c r="K44" s="37"/>
      <c r="M44" s="36"/>
      <c r="N44" s="37"/>
      <c r="O44" s="38"/>
      <c r="P44" s="36"/>
      <c r="Q44" s="37"/>
      <c r="R44" s="38"/>
      <c r="S44" s="36"/>
      <c r="T44" s="37"/>
      <c r="U44" s="38"/>
      <c r="V44" s="36"/>
      <c r="W44" s="37"/>
      <c r="Y44" s="36">
        <f t="shared" si="2"/>
        <v>0</v>
      </c>
      <c r="Z44" s="37">
        <f t="shared" si="2"/>
        <v>50</v>
      </c>
    </row>
    <row r="45" spans="1:27" x14ac:dyDescent="0.3">
      <c r="A45" s="15">
        <v>3111</v>
      </c>
      <c r="B45" s="15"/>
      <c r="C45" s="15" t="s">
        <v>53</v>
      </c>
      <c r="D45" s="16">
        <v>1</v>
      </c>
      <c r="E45" s="39">
        <v>410</v>
      </c>
      <c r="F45" s="18"/>
      <c r="G45" s="16"/>
      <c r="H45" s="39"/>
      <c r="J45" s="16"/>
      <c r="K45" s="39">
        <v>6</v>
      </c>
      <c r="M45" s="16"/>
      <c r="N45" s="39"/>
      <c r="O45" s="40"/>
      <c r="P45" s="16"/>
      <c r="Q45" s="39"/>
      <c r="R45" s="40"/>
      <c r="S45" s="16"/>
      <c r="T45" s="39"/>
      <c r="U45" s="40"/>
      <c r="V45" s="16"/>
      <c r="W45" s="39">
        <v>268</v>
      </c>
      <c r="Y45" s="36">
        <f t="shared" si="2"/>
        <v>1</v>
      </c>
      <c r="Z45" s="39">
        <f>SUM(E45,H45,K45,W45)</f>
        <v>684</v>
      </c>
      <c r="AA45" s="3" t="s">
        <v>120</v>
      </c>
    </row>
    <row r="46" spans="1:27" x14ac:dyDescent="0.3">
      <c r="A46" s="15">
        <v>3113</v>
      </c>
      <c r="B46" s="15"/>
      <c r="C46" s="15" t="s">
        <v>54</v>
      </c>
      <c r="D46" s="16">
        <v>1</v>
      </c>
      <c r="E46" s="37">
        <v>3150</v>
      </c>
      <c r="F46" s="18"/>
      <c r="G46" s="16"/>
      <c r="H46" s="37"/>
      <c r="J46" s="16"/>
      <c r="K46" s="37"/>
      <c r="M46" s="16"/>
      <c r="N46" s="37"/>
      <c r="O46" s="38"/>
      <c r="P46" s="16"/>
      <c r="Q46" s="37">
        <v>10</v>
      </c>
      <c r="R46" s="38"/>
      <c r="S46" s="16"/>
      <c r="T46" s="37"/>
      <c r="U46" s="38"/>
      <c r="V46" s="16"/>
      <c r="W46" s="37">
        <v>150</v>
      </c>
      <c r="Y46" s="36">
        <f t="shared" si="2"/>
        <v>1</v>
      </c>
      <c r="Z46" s="37">
        <f>SUM(E46,H46,Q46,W46)</f>
        <v>3310</v>
      </c>
      <c r="AA46" s="3" t="s">
        <v>118</v>
      </c>
    </row>
    <row r="47" spans="1:27" x14ac:dyDescent="0.3">
      <c r="A47" s="20">
        <v>3314</v>
      </c>
      <c r="B47" s="20"/>
      <c r="C47" s="20" t="s">
        <v>55</v>
      </c>
      <c r="D47" s="16">
        <v>1</v>
      </c>
      <c r="E47" s="37">
        <v>100</v>
      </c>
      <c r="F47" s="18"/>
      <c r="G47" s="16"/>
      <c r="H47" s="37"/>
      <c r="J47" s="16"/>
      <c r="K47" s="37"/>
      <c r="M47" s="16"/>
      <c r="N47" s="37"/>
      <c r="O47" s="38"/>
      <c r="P47" s="16"/>
      <c r="Q47" s="37"/>
      <c r="R47" s="38"/>
      <c r="S47" s="16">
        <v>2</v>
      </c>
      <c r="T47" s="37"/>
      <c r="U47" s="38"/>
      <c r="V47" s="16"/>
      <c r="W47" s="37"/>
      <c r="Y47" s="36">
        <f>SUM(D47,G47,S47)</f>
        <v>3</v>
      </c>
      <c r="Z47" s="37">
        <f>SUM(E47,H47,T47)</f>
        <v>100</v>
      </c>
    </row>
    <row r="48" spans="1:27" x14ac:dyDescent="0.3">
      <c r="A48" s="15">
        <v>3319</v>
      </c>
      <c r="B48" s="15"/>
      <c r="C48" s="15" t="s">
        <v>56</v>
      </c>
      <c r="D48" s="16"/>
      <c r="E48" s="17">
        <v>260</v>
      </c>
      <c r="F48" s="18"/>
      <c r="G48" s="16"/>
      <c r="H48" s="17"/>
      <c r="J48" s="16"/>
      <c r="K48" s="17"/>
      <c r="M48" s="16"/>
      <c r="N48" s="17"/>
      <c r="O48" s="19"/>
      <c r="P48" s="16"/>
      <c r="Q48" s="17"/>
      <c r="R48" s="19"/>
      <c r="S48" s="16"/>
      <c r="T48" s="17"/>
      <c r="U48" s="19"/>
      <c r="V48" s="16"/>
      <c r="W48" s="17"/>
      <c r="Y48" s="36">
        <f t="shared" si="2"/>
        <v>0</v>
      </c>
      <c r="Z48" s="37">
        <f t="shared" si="2"/>
        <v>260</v>
      </c>
    </row>
    <row r="49" spans="1:27" x14ac:dyDescent="0.3">
      <c r="A49" s="15">
        <v>3326</v>
      </c>
      <c r="B49" s="15"/>
      <c r="C49" s="15" t="s">
        <v>57</v>
      </c>
      <c r="D49" s="16"/>
      <c r="E49" s="17">
        <v>10</v>
      </c>
      <c r="F49" s="18"/>
      <c r="G49" s="16"/>
      <c r="H49" s="17"/>
      <c r="J49" s="16"/>
      <c r="K49" s="17"/>
      <c r="M49" s="16"/>
      <c r="N49" s="17"/>
      <c r="O49" s="19"/>
      <c r="P49" s="16"/>
      <c r="Q49" s="17"/>
      <c r="R49" s="19"/>
      <c r="S49" s="16"/>
      <c r="T49" s="17"/>
      <c r="U49" s="19"/>
      <c r="V49" s="16"/>
      <c r="W49" s="17"/>
      <c r="Y49" s="36">
        <f t="shared" si="2"/>
        <v>0</v>
      </c>
      <c r="Z49" s="37">
        <f t="shared" si="2"/>
        <v>10</v>
      </c>
    </row>
    <row r="50" spans="1:27" x14ac:dyDescent="0.3">
      <c r="A50" s="15">
        <v>3341</v>
      </c>
      <c r="B50" s="15"/>
      <c r="C50" s="15" t="s">
        <v>58</v>
      </c>
      <c r="D50" s="16">
        <v>3</v>
      </c>
      <c r="E50" s="17">
        <v>100</v>
      </c>
      <c r="F50" s="18"/>
      <c r="G50" s="16"/>
      <c r="H50" s="17"/>
      <c r="J50" s="16"/>
      <c r="K50" s="17"/>
      <c r="M50" s="16"/>
      <c r="N50" s="17"/>
      <c r="O50" s="19"/>
      <c r="P50" s="16"/>
      <c r="Q50" s="17"/>
      <c r="R50" s="19"/>
      <c r="S50" s="16"/>
      <c r="T50" s="17"/>
      <c r="U50" s="19"/>
      <c r="V50" s="16"/>
      <c r="W50" s="17"/>
      <c r="Y50" s="36">
        <f t="shared" si="2"/>
        <v>3</v>
      </c>
      <c r="Z50" s="37">
        <f t="shared" si="2"/>
        <v>100</v>
      </c>
    </row>
    <row r="51" spans="1:27" x14ac:dyDescent="0.3">
      <c r="A51" s="15">
        <v>3349</v>
      </c>
      <c r="B51" s="15"/>
      <c r="C51" s="15" t="s">
        <v>59</v>
      </c>
      <c r="D51" s="16"/>
      <c r="E51" s="17">
        <v>40</v>
      </c>
      <c r="F51" s="18"/>
      <c r="G51" s="16"/>
      <c r="H51" s="17"/>
      <c r="J51" s="16"/>
      <c r="K51" s="17"/>
      <c r="M51" s="16"/>
      <c r="N51" s="17"/>
      <c r="O51" s="19"/>
      <c r="P51" s="16"/>
      <c r="Q51" s="17"/>
      <c r="R51" s="19"/>
      <c r="S51" s="16"/>
      <c r="T51" s="17"/>
      <c r="U51" s="19"/>
      <c r="V51" s="16"/>
      <c r="W51" s="17"/>
      <c r="Y51" s="36">
        <f t="shared" si="2"/>
        <v>0</v>
      </c>
      <c r="Z51" s="37">
        <f t="shared" si="2"/>
        <v>40</v>
      </c>
    </row>
    <row r="52" spans="1:27" x14ac:dyDescent="0.3">
      <c r="A52" s="15">
        <v>3392</v>
      </c>
      <c r="B52" s="15"/>
      <c r="C52" s="15" t="s">
        <v>60</v>
      </c>
      <c r="D52" s="16">
        <v>450</v>
      </c>
      <c r="E52" s="37">
        <v>1300</v>
      </c>
      <c r="F52" s="18"/>
      <c r="G52" s="16"/>
      <c r="H52" s="37"/>
      <c r="J52" s="16"/>
      <c r="K52" s="37"/>
      <c r="M52" s="16"/>
      <c r="N52" s="37"/>
      <c r="O52" s="38"/>
      <c r="P52" s="16"/>
      <c r="Q52" s="37"/>
      <c r="R52" s="38"/>
      <c r="S52" s="16"/>
      <c r="T52" s="37">
        <v>10</v>
      </c>
      <c r="U52" s="38"/>
      <c r="V52" s="16"/>
      <c r="W52" s="37"/>
      <c r="Y52" s="36">
        <f t="shared" si="2"/>
        <v>450</v>
      </c>
      <c r="Z52" s="37">
        <f>SUM(E52,H52,T52)</f>
        <v>1310</v>
      </c>
    </row>
    <row r="53" spans="1:27" x14ac:dyDescent="0.3">
      <c r="A53" s="15">
        <v>3399</v>
      </c>
      <c r="B53" s="15"/>
      <c r="C53" s="15" t="s">
        <v>61</v>
      </c>
      <c r="D53" s="16"/>
      <c r="E53" s="37">
        <v>100</v>
      </c>
      <c r="F53" s="18"/>
      <c r="G53" s="16"/>
      <c r="H53" s="37"/>
      <c r="J53" s="16"/>
      <c r="K53" s="37"/>
      <c r="M53" s="16"/>
      <c r="N53" s="37"/>
      <c r="O53" s="38"/>
      <c r="P53" s="16"/>
      <c r="Q53" s="37"/>
      <c r="R53" s="38"/>
      <c r="S53" s="16">
        <v>10</v>
      </c>
      <c r="T53" s="37"/>
      <c r="U53" s="38"/>
      <c r="V53" s="16"/>
      <c r="W53" s="37"/>
      <c r="Y53" s="36">
        <f>SUM(D53,G53,S53)</f>
        <v>10</v>
      </c>
      <c r="Z53" s="37">
        <f>SUM(E53,H53,T53)</f>
        <v>100</v>
      </c>
    </row>
    <row r="54" spans="1:27" x14ac:dyDescent="0.3">
      <c r="A54" s="15">
        <v>3412</v>
      </c>
      <c r="B54" s="15"/>
      <c r="C54" s="15" t="s">
        <v>62</v>
      </c>
      <c r="D54" s="16">
        <v>0</v>
      </c>
      <c r="E54" s="37">
        <v>100</v>
      </c>
      <c r="F54" s="18"/>
      <c r="G54" s="16"/>
      <c r="H54" s="37">
        <v>40</v>
      </c>
      <c r="J54" s="16"/>
      <c r="K54" s="37"/>
      <c r="M54" s="16"/>
      <c r="N54" s="37"/>
      <c r="O54" s="38"/>
      <c r="P54" s="16"/>
      <c r="Q54" s="37">
        <v>51</v>
      </c>
      <c r="R54" s="38"/>
      <c r="S54" s="16"/>
      <c r="T54" s="37"/>
      <c r="U54" s="38"/>
      <c r="V54" s="16"/>
      <c r="W54" s="37"/>
      <c r="Y54" s="36">
        <f t="shared" si="2"/>
        <v>0</v>
      </c>
      <c r="Z54" s="37">
        <f>SUM(E54,H54,Q54)</f>
        <v>191</v>
      </c>
      <c r="AA54" s="41"/>
    </row>
    <row r="55" spans="1:27" x14ac:dyDescent="0.3">
      <c r="A55" s="15">
        <v>3419</v>
      </c>
      <c r="B55" s="15"/>
      <c r="C55" s="15" t="s">
        <v>63</v>
      </c>
      <c r="D55" s="16"/>
      <c r="E55" s="37">
        <v>335</v>
      </c>
      <c r="F55" s="18"/>
      <c r="G55" s="16"/>
      <c r="H55" s="37"/>
      <c r="J55" s="16"/>
      <c r="K55" s="37"/>
      <c r="M55" s="16"/>
      <c r="N55" s="37"/>
      <c r="O55" s="38"/>
      <c r="P55" s="16">
        <v>6</v>
      </c>
      <c r="Q55" s="37"/>
      <c r="R55" s="38"/>
      <c r="S55" s="16"/>
      <c r="T55" s="37"/>
      <c r="U55" s="38"/>
      <c r="V55" s="16"/>
      <c r="W55" s="37"/>
      <c r="Y55" s="36">
        <f>SUM(D55,G55,P55)</f>
        <v>6</v>
      </c>
      <c r="Z55" s="37">
        <f t="shared" si="2"/>
        <v>335</v>
      </c>
    </row>
    <row r="56" spans="1:27" x14ac:dyDescent="0.3">
      <c r="A56" s="15">
        <v>3511</v>
      </c>
      <c r="B56" s="15"/>
      <c r="C56" s="15" t="s">
        <v>64</v>
      </c>
      <c r="D56" s="16">
        <v>235</v>
      </c>
      <c r="E56" s="37">
        <v>700</v>
      </c>
      <c r="F56" s="18"/>
      <c r="G56" s="16"/>
      <c r="H56" s="37"/>
      <c r="J56" s="16"/>
      <c r="K56" s="37"/>
      <c r="M56" s="16"/>
      <c r="N56" s="37"/>
      <c r="O56" s="38"/>
      <c r="P56" s="16"/>
      <c r="Q56" s="37"/>
      <c r="R56" s="38"/>
      <c r="S56" s="16"/>
      <c r="T56" s="37">
        <v>60</v>
      </c>
      <c r="U56" s="38"/>
      <c r="V56" s="16"/>
      <c r="W56" s="37">
        <v>10</v>
      </c>
      <c r="Y56" s="36">
        <f t="shared" si="2"/>
        <v>235</v>
      </c>
      <c r="Z56" s="37">
        <f>SUM(E56,H56,T56,W56)</f>
        <v>770</v>
      </c>
      <c r="AA56" s="3" t="s">
        <v>122</v>
      </c>
    </row>
    <row r="57" spans="1:27" x14ac:dyDescent="0.3">
      <c r="A57" s="15">
        <v>3612</v>
      </c>
      <c r="B57" s="15"/>
      <c r="C57" s="20" t="s">
        <v>65</v>
      </c>
      <c r="D57" s="36">
        <v>555</v>
      </c>
      <c r="E57" s="37">
        <v>300</v>
      </c>
      <c r="F57" s="18"/>
      <c r="G57" s="36"/>
      <c r="H57" s="37"/>
      <c r="J57" s="36"/>
      <c r="K57" s="37"/>
      <c r="M57" s="36"/>
      <c r="N57" s="37"/>
      <c r="O57" s="38"/>
      <c r="P57" s="36"/>
      <c r="Q57" s="37"/>
      <c r="R57" s="38"/>
      <c r="S57" s="36"/>
      <c r="T57" s="37"/>
      <c r="U57" s="38"/>
      <c r="V57" s="36"/>
      <c r="W57" s="37"/>
      <c r="Y57" s="36">
        <f t="shared" si="2"/>
        <v>555</v>
      </c>
      <c r="Z57" s="37">
        <f t="shared" si="2"/>
        <v>300</v>
      </c>
    </row>
    <row r="58" spans="1:27" x14ac:dyDescent="0.3">
      <c r="A58" s="15">
        <v>3613</v>
      </c>
      <c r="B58" s="15"/>
      <c r="C58" s="20" t="s">
        <v>66</v>
      </c>
      <c r="D58" s="16">
        <v>220</v>
      </c>
      <c r="E58" s="37">
        <v>700</v>
      </c>
      <c r="F58" s="18"/>
      <c r="G58" s="16"/>
      <c r="H58" s="37"/>
      <c r="J58" s="16"/>
      <c r="K58" s="37"/>
      <c r="M58" s="16"/>
      <c r="N58" s="37"/>
      <c r="O58" s="38"/>
      <c r="P58" s="16"/>
      <c r="Q58" s="37"/>
      <c r="R58" s="38"/>
      <c r="S58" s="16"/>
      <c r="T58" s="37"/>
      <c r="U58" s="38"/>
      <c r="V58" s="16"/>
      <c r="W58" s="37"/>
      <c r="Y58" s="36">
        <f t="shared" si="2"/>
        <v>220</v>
      </c>
      <c r="Z58" s="37">
        <f t="shared" si="2"/>
        <v>700</v>
      </c>
    </row>
    <row r="59" spans="1:27" x14ac:dyDescent="0.3">
      <c r="A59" s="42">
        <v>3631</v>
      </c>
      <c r="B59" s="42"/>
      <c r="C59" s="15" t="s">
        <v>67</v>
      </c>
      <c r="D59" s="16"/>
      <c r="E59" s="43">
        <v>500</v>
      </c>
      <c r="F59" s="18"/>
      <c r="G59" s="16"/>
      <c r="H59" s="43"/>
      <c r="J59" s="16">
        <v>6</v>
      </c>
      <c r="K59" s="43"/>
      <c r="M59" s="16">
        <v>30</v>
      </c>
      <c r="N59" s="43">
        <v>30</v>
      </c>
      <c r="O59" s="44"/>
      <c r="P59" s="16"/>
      <c r="Q59" s="43"/>
      <c r="R59" s="44"/>
      <c r="S59" s="16"/>
      <c r="T59" s="43">
        <v>100</v>
      </c>
      <c r="U59" s="44"/>
      <c r="V59" s="16"/>
      <c r="W59" s="43"/>
      <c r="Y59" s="36">
        <f>SUM(D59,G59,J59,M59)</f>
        <v>36</v>
      </c>
      <c r="Z59" s="37">
        <f>SUM(E59,H59,N59,T59)</f>
        <v>630</v>
      </c>
    </row>
    <row r="60" spans="1:27" x14ac:dyDescent="0.3">
      <c r="A60" s="15">
        <v>3632</v>
      </c>
      <c r="B60" s="15"/>
      <c r="C60" s="15" t="s">
        <v>68</v>
      </c>
      <c r="D60" s="16">
        <v>100</v>
      </c>
      <c r="E60" s="37">
        <v>200</v>
      </c>
      <c r="F60" s="18"/>
      <c r="G60" s="16"/>
      <c r="H60" s="37"/>
      <c r="J60" s="16"/>
      <c r="K60" s="37">
        <v>37</v>
      </c>
      <c r="M60" s="16"/>
      <c r="N60" s="37"/>
      <c r="O60" s="38"/>
      <c r="P60" s="16"/>
      <c r="Q60" s="37"/>
      <c r="R60" s="38"/>
      <c r="S60" s="16">
        <v>10</v>
      </c>
      <c r="T60" s="37"/>
      <c r="U60" s="38"/>
      <c r="V60" s="16"/>
      <c r="W60" s="37"/>
      <c r="Y60" s="36">
        <f>SUM(D60,G60,S60)</f>
        <v>110</v>
      </c>
      <c r="Z60" s="37">
        <f>SUM(E60,H60,K60)</f>
        <v>237</v>
      </c>
    </row>
    <row r="61" spans="1:27" x14ac:dyDescent="0.3">
      <c r="A61" s="15">
        <v>3635</v>
      </c>
      <c r="B61" s="15"/>
      <c r="C61" s="20" t="s">
        <v>69</v>
      </c>
      <c r="D61" s="16"/>
      <c r="E61" s="37">
        <v>0</v>
      </c>
      <c r="F61" s="45"/>
      <c r="G61" s="16"/>
      <c r="H61" s="37"/>
      <c r="J61" s="16"/>
      <c r="K61" s="37"/>
      <c r="M61" s="16"/>
      <c r="N61" s="37"/>
      <c r="O61" s="38"/>
      <c r="P61" s="16"/>
      <c r="Q61" s="37"/>
      <c r="R61" s="38"/>
      <c r="S61" s="16"/>
      <c r="T61" s="37"/>
      <c r="U61" s="38"/>
      <c r="V61" s="16"/>
      <c r="W61" s="37"/>
      <c r="Y61" s="36">
        <f t="shared" si="2"/>
        <v>0</v>
      </c>
      <c r="Z61" s="37">
        <f t="shared" si="2"/>
        <v>0</v>
      </c>
    </row>
    <row r="62" spans="1:27" x14ac:dyDescent="0.3">
      <c r="A62" s="15">
        <v>3636</v>
      </c>
      <c r="B62" s="15"/>
      <c r="C62" s="15" t="s">
        <v>70</v>
      </c>
      <c r="D62" s="16"/>
      <c r="E62" s="37">
        <v>25</v>
      </c>
      <c r="F62" s="18"/>
      <c r="G62" s="16"/>
      <c r="H62" s="37"/>
      <c r="J62" s="16"/>
      <c r="K62" s="37"/>
      <c r="M62" s="16"/>
      <c r="N62" s="37"/>
      <c r="O62" s="38"/>
      <c r="P62" s="16"/>
      <c r="Q62" s="37"/>
      <c r="R62" s="38"/>
      <c r="S62" s="16"/>
      <c r="T62" s="37"/>
      <c r="U62" s="38"/>
      <c r="V62" s="16"/>
      <c r="W62" s="37"/>
      <c r="Y62" s="36">
        <f t="shared" si="2"/>
        <v>0</v>
      </c>
      <c r="Z62" s="37">
        <f t="shared" si="2"/>
        <v>25</v>
      </c>
    </row>
    <row r="63" spans="1:27" x14ac:dyDescent="0.3">
      <c r="A63" s="15">
        <v>3639</v>
      </c>
      <c r="B63" s="15"/>
      <c r="C63" s="46" t="s">
        <v>71</v>
      </c>
      <c r="D63" s="36">
        <v>48</v>
      </c>
      <c r="E63" s="37">
        <v>500</v>
      </c>
      <c r="F63" s="18"/>
      <c r="G63" s="36"/>
      <c r="H63" s="37"/>
      <c r="J63" s="36"/>
      <c r="K63" s="37"/>
      <c r="M63" s="36"/>
      <c r="N63" s="37">
        <v>400</v>
      </c>
      <c r="O63" s="38"/>
      <c r="P63" s="36"/>
      <c r="Q63" s="37"/>
      <c r="R63" s="38"/>
      <c r="S63" s="36">
        <v>2</v>
      </c>
      <c r="T63" s="37"/>
      <c r="U63" s="38"/>
      <c r="V63" s="36"/>
      <c r="W63" s="37"/>
      <c r="Y63" s="36">
        <f>SUM(D63,G63,S63,V63)</f>
        <v>50</v>
      </c>
      <c r="Z63" s="37">
        <f>SUM(E63,H63,N63)</f>
        <v>900</v>
      </c>
    </row>
    <row r="64" spans="1:27" x14ac:dyDescent="0.3">
      <c r="A64" s="15">
        <v>3721</v>
      </c>
      <c r="B64" s="15"/>
      <c r="C64" s="15" t="s">
        <v>72</v>
      </c>
      <c r="D64" s="47"/>
      <c r="E64" s="37">
        <v>150</v>
      </c>
      <c r="F64" s="48"/>
      <c r="G64" s="47"/>
      <c r="H64" s="37"/>
      <c r="J64" s="47"/>
      <c r="K64" s="37"/>
      <c r="M64" s="47"/>
      <c r="N64" s="37"/>
      <c r="O64" s="38"/>
      <c r="P64" s="47"/>
      <c r="Q64" s="37"/>
      <c r="R64" s="38"/>
      <c r="S64" s="47"/>
      <c r="T64" s="37"/>
      <c r="U64" s="38"/>
      <c r="V64" s="47"/>
      <c r="W64" s="37"/>
      <c r="Y64" s="36">
        <f t="shared" si="2"/>
        <v>0</v>
      </c>
      <c r="Z64" s="37">
        <f t="shared" si="2"/>
        <v>150</v>
      </c>
    </row>
    <row r="65" spans="1:37" x14ac:dyDescent="0.3">
      <c r="A65" s="15">
        <v>3722</v>
      </c>
      <c r="B65" s="15"/>
      <c r="C65" s="15" t="s">
        <v>73</v>
      </c>
      <c r="D65" s="16">
        <v>16</v>
      </c>
      <c r="E65" s="37">
        <v>900</v>
      </c>
      <c r="F65" s="18"/>
      <c r="G65" s="16"/>
      <c r="H65" s="37"/>
      <c r="J65" s="16">
        <v>1</v>
      </c>
      <c r="K65" s="37"/>
      <c r="M65" s="16"/>
      <c r="N65" s="37"/>
      <c r="O65" s="38"/>
      <c r="P65" s="16"/>
      <c r="Q65" s="37"/>
      <c r="R65" s="38"/>
      <c r="S65" s="16">
        <v>10</v>
      </c>
      <c r="T65" s="37"/>
      <c r="U65" s="38"/>
      <c r="V65" s="16"/>
      <c r="W65" s="37"/>
      <c r="Y65" s="36">
        <f>SUM(D65,G65,J65,S65)</f>
        <v>27</v>
      </c>
      <c r="Z65" s="37">
        <f>SUM(E65,H65,T65)</f>
        <v>900</v>
      </c>
    </row>
    <row r="66" spans="1:37" x14ac:dyDescent="0.3">
      <c r="A66" s="20">
        <v>3723</v>
      </c>
      <c r="B66" s="20"/>
      <c r="C66" s="20" t="s">
        <v>74</v>
      </c>
      <c r="D66" s="16"/>
      <c r="E66" s="37">
        <v>200</v>
      </c>
      <c r="F66" s="18"/>
      <c r="G66" s="16"/>
      <c r="H66" s="37"/>
      <c r="J66" s="16"/>
      <c r="K66" s="37"/>
      <c r="M66" s="16"/>
      <c r="N66" s="37">
        <v>100</v>
      </c>
      <c r="O66" s="38"/>
      <c r="P66" s="16"/>
      <c r="Q66" s="37">
        <v>200</v>
      </c>
      <c r="R66" s="38"/>
      <c r="S66" s="16"/>
      <c r="T66" s="37"/>
      <c r="U66" s="38"/>
      <c r="V66" s="16"/>
      <c r="W66" s="37"/>
      <c r="Y66" s="36">
        <f t="shared" si="2"/>
        <v>0</v>
      </c>
      <c r="Z66" s="37">
        <f>SUM(E66,H66,N66,Q66)</f>
        <v>500</v>
      </c>
    </row>
    <row r="67" spans="1:37" x14ac:dyDescent="0.3">
      <c r="A67" s="20">
        <v>3725</v>
      </c>
      <c r="B67" s="20"/>
      <c r="C67" s="20" t="s">
        <v>75</v>
      </c>
      <c r="D67" s="16">
        <v>190</v>
      </c>
      <c r="E67" s="37">
        <v>0</v>
      </c>
      <c r="F67" s="18"/>
      <c r="G67" s="16"/>
      <c r="H67" s="37"/>
      <c r="J67" s="16"/>
      <c r="K67" s="37"/>
      <c r="M67" s="16"/>
      <c r="N67" s="37"/>
      <c r="O67" s="38"/>
      <c r="P67" s="16"/>
      <c r="Q67" s="37"/>
      <c r="R67" s="38"/>
      <c r="S67" s="16"/>
      <c r="T67" s="37"/>
      <c r="U67" s="38"/>
      <c r="V67" s="16"/>
      <c r="W67" s="37"/>
      <c r="Y67" s="36">
        <f t="shared" si="2"/>
        <v>190</v>
      </c>
      <c r="Z67" s="37">
        <f t="shared" si="2"/>
        <v>0</v>
      </c>
    </row>
    <row r="68" spans="1:37" x14ac:dyDescent="0.3">
      <c r="A68" s="20">
        <v>3726</v>
      </c>
      <c r="B68" s="20"/>
      <c r="C68" s="20" t="s">
        <v>76</v>
      </c>
      <c r="D68" s="16"/>
      <c r="E68" s="37">
        <v>150</v>
      </c>
      <c r="F68" s="18"/>
      <c r="G68" s="16"/>
      <c r="H68" s="37"/>
      <c r="J68" s="16"/>
      <c r="K68" s="37"/>
      <c r="M68" s="16"/>
      <c r="N68" s="37"/>
      <c r="O68" s="38"/>
      <c r="P68" s="16"/>
      <c r="Q68" s="37"/>
      <c r="R68" s="38"/>
      <c r="S68" s="16"/>
      <c r="T68" s="37"/>
      <c r="U68" s="38"/>
      <c r="V68" s="16"/>
      <c r="W68" s="37"/>
      <c r="Y68" s="36">
        <f t="shared" si="2"/>
        <v>0</v>
      </c>
      <c r="Z68" s="37">
        <f t="shared" si="2"/>
        <v>150</v>
      </c>
    </row>
    <row r="69" spans="1:37" x14ac:dyDescent="0.3">
      <c r="A69" s="20">
        <v>3729</v>
      </c>
      <c r="B69" s="20"/>
      <c r="C69" s="20" t="s">
        <v>77</v>
      </c>
      <c r="D69" s="16">
        <v>2</v>
      </c>
      <c r="E69" s="37">
        <v>0</v>
      </c>
      <c r="F69" s="18"/>
      <c r="G69" s="16"/>
      <c r="H69" s="37"/>
      <c r="J69" s="16"/>
      <c r="K69" s="37"/>
      <c r="M69" s="16"/>
      <c r="N69" s="37"/>
      <c r="O69" s="38"/>
      <c r="P69" s="16"/>
      <c r="Q69" s="37"/>
      <c r="R69" s="38"/>
      <c r="S69" s="16"/>
      <c r="T69" s="37"/>
      <c r="U69" s="38"/>
      <c r="V69" s="16"/>
      <c r="W69" s="37"/>
      <c r="Y69" s="36">
        <f t="shared" si="2"/>
        <v>2</v>
      </c>
      <c r="Z69" s="37">
        <f t="shared" si="2"/>
        <v>0</v>
      </c>
    </row>
    <row r="70" spans="1:37" x14ac:dyDescent="0.3">
      <c r="A70" s="20">
        <v>3745</v>
      </c>
      <c r="B70" s="20"/>
      <c r="C70" s="20" t="s">
        <v>78</v>
      </c>
      <c r="D70" s="16"/>
      <c r="E70" s="37">
        <v>1450</v>
      </c>
      <c r="F70" s="16"/>
      <c r="G70" s="16"/>
      <c r="H70" s="37"/>
      <c r="J70" s="16"/>
      <c r="K70" s="37">
        <v>75</v>
      </c>
      <c r="M70" s="16"/>
      <c r="N70" s="37"/>
      <c r="O70" s="38"/>
      <c r="P70" s="16"/>
      <c r="Q70" s="37">
        <v>30</v>
      </c>
      <c r="R70" s="38"/>
      <c r="S70" s="16"/>
      <c r="T70" s="37"/>
      <c r="U70" s="38"/>
      <c r="V70" s="16"/>
      <c r="W70" s="37"/>
      <c r="Y70" s="36">
        <f t="shared" si="2"/>
        <v>0</v>
      </c>
      <c r="Z70" s="37">
        <f>SUM(E70,H70,K70,Q70)</f>
        <v>1555</v>
      </c>
    </row>
    <row r="71" spans="1:37" x14ac:dyDescent="0.3">
      <c r="A71" s="20">
        <v>4339</v>
      </c>
      <c r="B71" s="20"/>
      <c r="C71" s="20" t="s">
        <v>79</v>
      </c>
      <c r="D71" s="16"/>
      <c r="E71" s="37">
        <v>2</v>
      </c>
      <c r="F71" s="18"/>
      <c r="G71" s="16"/>
      <c r="H71" s="37"/>
      <c r="J71" s="16"/>
      <c r="K71" s="37"/>
      <c r="M71" s="16"/>
      <c r="N71" s="37"/>
      <c r="O71" s="38"/>
      <c r="P71" s="16"/>
      <c r="Q71" s="37"/>
      <c r="R71" s="38"/>
      <c r="S71" s="16"/>
      <c r="T71" s="37"/>
      <c r="U71" s="38"/>
      <c r="V71" s="16"/>
      <c r="W71" s="37"/>
      <c r="Y71" s="36">
        <f t="shared" si="2"/>
        <v>0</v>
      </c>
      <c r="Z71" s="37">
        <f t="shared" si="2"/>
        <v>2</v>
      </c>
    </row>
    <row r="72" spans="1:37" x14ac:dyDescent="0.3">
      <c r="A72" s="20">
        <v>4350</v>
      </c>
      <c r="B72" s="20"/>
      <c r="C72" s="20" t="s">
        <v>80</v>
      </c>
      <c r="D72" s="16"/>
      <c r="E72" s="37">
        <v>0</v>
      </c>
      <c r="F72" s="18"/>
      <c r="G72" s="16"/>
      <c r="H72" s="37"/>
      <c r="J72" s="16"/>
      <c r="K72" s="37"/>
      <c r="M72" s="16"/>
      <c r="N72" s="37"/>
      <c r="O72" s="38"/>
      <c r="P72" s="16"/>
      <c r="Q72" s="37"/>
      <c r="R72" s="38"/>
      <c r="S72" s="16"/>
      <c r="T72" s="37"/>
      <c r="U72" s="38"/>
      <c r="V72" s="16"/>
      <c r="W72" s="37"/>
      <c r="Y72" s="36">
        <f t="shared" si="2"/>
        <v>0</v>
      </c>
      <c r="Z72" s="37">
        <f t="shared" si="2"/>
        <v>0</v>
      </c>
    </row>
    <row r="73" spans="1:37" x14ac:dyDescent="0.3">
      <c r="A73" s="15">
        <v>4356</v>
      </c>
      <c r="B73" s="15"/>
      <c r="C73" s="15" t="s">
        <v>81</v>
      </c>
      <c r="D73" s="36"/>
      <c r="E73" s="37">
        <v>0</v>
      </c>
      <c r="F73" s="18"/>
      <c r="G73" s="36"/>
      <c r="H73" s="37"/>
      <c r="J73" s="36"/>
      <c r="K73" s="37"/>
      <c r="M73" s="36"/>
      <c r="N73" s="37"/>
      <c r="O73" s="38"/>
      <c r="P73" s="36"/>
      <c r="Q73" s="37"/>
      <c r="R73" s="38"/>
      <c r="S73" s="36"/>
      <c r="T73" s="37"/>
      <c r="U73" s="38"/>
      <c r="V73" s="36"/>
      <c r="W73" s="37"/>
      <c r="Y73" s="36">
        <f t="shared" si="2"/>
        <v>0</v>
      </c>
      <c r="Z73" s="37">
        <f t="shared" si="2"/>
        <v>0</v>
      </c>
    </row>
    <row r="74" spans="1:37" x14ac:dyDescent="0.3">
      <c r="A74" s="15">
        <v>5212</v>
      </c>
      <c r="B74" s="15"/>
      <c r="C74" s="15" t="s">
        <v>82</v>
      </c>
      <c r="D74" s="36"/>
      <c r="E74" s="37">
        <v>0</v>
      </c>
      <c r="F74" s="18"/>
      <c r="G74" s="36"/>
      <c r="H74" s="37"/>
      <c r="I74" s="49"/>
      <c r="J74" s="36"/>
      <c r="K74" s="37"/>
      <c r="L74" s="49"/>
      <c r="M74" s="36"/>
      <c r="N74" s="37"/>
      <c r="O74" s="38"/>
      <c r="P74" s="36"/>
      <c r="Q74" s="37"/>
      <c r="R74" s="38"/>
      <c r="S74" s="36"/>
      <c r="T74" s="37"/>
      <c r="U74" s="38"/>
      <c r="V74" s="36"/>
      <c r="W74" s="37">
        <v>11</v>
      </c>
      <c r="X74" s="49"/>
      <c r="Y74" s="36">
        <f t="shared" si="2"/>
        <v>0</v>
      </c>
      <c r="Z74" s="37">
        <f>SUM(E74,H74,W74)</f>
        <v>11</v>
      </c>
      <c r="AA74" s="41" t="s">
        <v>126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x14ac:dyDescent="0.3">
      <c r="A75" s="20">
        <v>5213</v>
      </c>
      <c r="B75" s="20"/>
      <c r="C75" s="20" t="s">
        <v>83</v>
      </c>
      <c r="D75" s="36"/>
      <c r="E75" s="37">
        <v>40</v>
      </c>
      <c r="F75" s="18"/>
      <c r="G75" s="36"/>
      <c r="H75" s="37">
        <v>100</v>
      </c>
      <c r="I75" s="49"/>
      <c r="J75" s="36"/>
      <c r="K75" s="37"/>
      <c r="L75" s="49"/>
      <c r="M75" s="36"/>
      <c r="N75" s="37"/>
      <c r="O75" s="38"/>
      <c r="P75" s="36"/>
      <c r="Q75" s="37"/>
      <c r="R75" s="38"/>
      <c r="S75" s="36"/>
      <c r="T75" s="37"/>
      <c r="U75" s="38"/>
      <c r="V75" s="36"/>
      <c r="W75" s="37"/>
      <c r="X75" s="49"/>
      <c r="Y75" s="36">
        <f t="shared" si="2"/>
        <v>0</v>
      </c>
      <c r="Z75" s="37">
        <f t="shared" si="2"/>
        <v>140</v>
      </c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x14ac:dyDescent="0.3">
      <c r="A76" s="15">
        <v>5512</v>
      </c>
      <c r="B76" s="15"/>
      <c r="C76" s="15" t="s">
        <v>84</v>
      </c>
      <c r="D76" s="16"/>
      <c r="E76" s="37">
        <v>600</v>
      </c>
      <c r="F76" s="18"/>
      <c r="G76" s="16"/>
      <c r="H76" s="37"/>
      <c r="J76" s="16"/>
      <c r="K76" s="37"/>
      <c r="M76" s="16"/>
      <c r="N76" s="37"/>
      <c r="O76" s="38"/>
      <c r="P76" s="16"/>
      <c r="Q76" s="37"/>
      <c r="R76" s="38"/>
      <c r="S76" s="16"/>
      <c r="T76" s="37"/>
      <c r="U76" s="38"/>
      <c r="V76" s="16"/>
      <c r="W76" s="37"/>
      <c r="Y76" s="36">
        <f t="shared" si="2"/>
        <v>0</v>
      </c>
      <c r="Z76" s="37">
        <f t="shared" si="2"/>
        <v>600</v>
      </c>
    </row>
    <row r="77" spans="1:37" x14ac:dyDescent="0.3">
      <c r="A77" s="15">
        <v>6112</v>
      </c>
      <c r="B77" s="15"/>
      <c r="C77" s="15" t="s">
        <v>85</v>
      </c>
      <c r="D77" s="16"/>
      <c r="E77" s="17">
        <v>2300</v>
      </c>
      <c r="F77" s="18"/>
      <c r="G77" s="16"/>
      <c r="H77" s="17"/>
      <c r="J77" s="16"/>
      <c r="K77" s="17"/>
      <c r="M77" s="16"/>
      <c r="N77" s="17"/>
      <c r="O77" s="19"/>
      <c r="P77" s="16"/>
      <c r="Q77" s="17"/>
      <c r="R77" s="19"/>
      <c r="S77" s="16"/>
      <c r="T77" s="17"/>
      <c r="U77" s="19"/>
      <c r="V77" s="16"/>
      <c r="W77" s="17">
        <v>154</v>
      </c>
      <c r="Y77" s="36">
        <f t="shared" si="2"/>
        <v>0</v>
      </c>
      <c r="Z77" s="37">
        <f>SUM(E77,H77,W77)</f>
        <v>2454</v>
      </c>
      <c r="AA77" s="3" t="s">
        <v>124</v>
      </c>
    </row>
    <row r="78" spans="1:37" x14ac:dyDescent="0.3">
      <c r="A78" s="15">
        <v>6115</v>
      </c>
      <c r="B78" s="15"/>
      <c r="C78" s="15" t="s">
        <v>86</v>
      </c>
      <c r="D78" s="16"/>
      <c r="E78" s="17">
        <v>0</v>
      </c>
      <c r="F78" s="18"/>
      <c r="G78" s="16"/>
      <c r="H78" s="17"/>
      <c r="J78" s="16"/>
      <c r="K78" s="17"/>
      <c r="M78" s="16"/>
      <c r="N78" s="17"/>
      <c r="O78" s="19"/>
      <c r="P78" s="16"/>
      <c r="Q78" s="17">
        <v>47</v>
      </c>
      <c r="R78" s="19"/>
      <c r="S78" s="16"/>
      <c r="T78" s="17">
        <v>3</v>
      </c>
      <c r="U78" s="19"/>
      <c r="V78" s="16"/>
      <c r="W78" s="17"/>
      <c r="Y78" s="36">
        <f t="shared" si="2"/>
        <v>0</v>
      </c>
      <c r="Z78" s="37">
        <f>SUM(E78,H78,Q78,T78)</f>
        <v>50</v>
      </c>
    </row>
    <row r="79" spans="1:37" x14ac:dyDescent="0.3">
      <c r="A79" s="15">
        <v>6171</v>
      </c>
      <c r="B79" s="15"/>
      <c r="C79" s="15" t="s">
        <v>87</v>
      </c>
      <c r="D79" s="16">
        <v>7</v>
      </c>
      <c r="E79" s="17">
        <v>2850</v>
      </c>
      <c r="F79" s="18"/>
      <c r="G79" s="16"/>
      <c r="H79" s="17"/>
      <c r="J79" s="16"/>
      <c r="K79" s="17"/>
      <c r="M79" s="16"/>
      <c r="N79" s="17"/>
      <c r="O79" s="19"/>
      <c r="P79" s="16"/>
      <c r="Q79" s="17"/>
      <c r="R79" s="19"/>
      <c r="S79" s="16">
        <v>1</v>
      </c>
      <c r="T79" s="17">
        <v>65</v>
      </c>
      <c r="U79" s="19"/>
      <c r="V79" s="16"/>
      <c r="W79" s="17"/>
      <c r="Y79" s="36">
        <f>SUM(D79,G79,S79)</f>
        <v>8</v>
      </c>
      <c r="Z79" s="37">
        <f>SUM(E79,H79,T79)</f>
        <v>2915</v>
      </c>
    </row>
    <row r="80" spans="1:37" x14ac:dyDescent="0.3">
      <c r="A80" s="15">
        <v>6310</v>
      </c>
      <c r="B80" s="15"/>
      <c r="C80" s="20" t="s">
        <v>88</v>
      </c>
      <c r="D80" s="16">
        <v>2</v>
      </c>
      <c r="E80" s="37">
        <v>300</v>
      </c>
      <c r="F80" s="18"/>
      <c r="G80" s="16"/>
      <c r="H80" s="37"/>
      <c r="J80" s="16"/>
      <c r="K80" s="37"/>
      <c r="M80" s="16"/>
      <c r="N80" s="37"/>
      <c r="O80" s="38"/>
      <c r="P80" s="16"/>
      <c r="Q80" s="37"/>
      <c r="R80" s="38"/>
      <c r="S80" s="16"/>
      <c r="T80" s="37"/>
      <c r="U80" s="38"/>
      <c r="V80" s="16"/>
      <c r="W80" s="37"/>
      <c r="Y80" s="36">
        <f t="shared" si="2"/>
        <v>2</v>
      </c>
      <c r="Z80" s="37">
        <f t="shared" si="2"/>
        <v>300</v>
      </c>
    </row>
    <row r="81" spans="1:37" x14ac:dyDescent="0.3">
      <c r="A81" s="20">
        <v>6330</v>
      </c>
      <c r="B81" s="20"/>
      <c r="C81" s="20" t="s">
        <v>89</v>
      </c>
      <c r="D81" s="16"/>
      <c r="E81" s="37">
        <v>0</v>
      </c>
      <c r="F81" s="18"/>
      <c r="G81" s="16"/>
      <c r="H81" s="37"/>
      <c r="I81" s="49"/>
      <c r="J81" s="16"/>
      <c r="K81" s="37"/>
      <c r="L81" s="49"/>
      <c r="M81" s="16"/>
      <c r="N81" s="37"/>
      <c r="O81" s="38"/>
      <c r="P81" s="16"/>
      <c r="Q81" s="37"/>
      <c r="R81" s="38"/>
      <c r="S81" s="16"/>
      <c r="T81" s="37"/>
      <c r="U81" s="38"/>
      <c r="V81" s="16"/>
      <c r="W81" s="37"/>
      <c r="X81" s="49"/>
      <c r="Y81" s="36">
        <f t="shared" si="2"/>
        <v>0</v>
      </c>
      <c r="Z81" s="37">
        <f t="shared" si="2"/>
        <v>0</v>
      </c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x14ac:dyDescent="0.3">
      <c r="A82" s="15">
        <v>6399</v>
      </c>
      <c r="B82" s="15"/>
      <c r="C82" s="20" t="s">
        <v>90</v>
      </c>
      <c r="D82" s="16"/>
      <c r="E82" s="37">
        <v>95</v>
      </c>
      <c r="F82" s="18"/>
      <c r="G82" s="16"/>
      <c r="H82" s="37"/>
      <c r="J82" s="16"/>
      <c r="K82" s="37"/>
      <c r="M82" s="16"/>
      <c r="N82" s="37"/>
      <c r="O82" s="38"/>
      <c r="P82" s="16"/>
      <c r="Q82" s="37"/>
      <c r="R82" s="38"/>
      <c r="S82" s="16"/>
      <c r="T82" s="37"/>
      <c r="U82" s="38"/>
      <c r="V82" s="16"/>
      <c r="W82" s="37"/>
      <c r="Y82" s="36">
        <f t="shared" si="2"/>
        <v>0</v>
      </c>
      <c r="Z82" s="37">
        <f t="shared" si="2"/>
        <v>95</v>
      </c>
    </row>
    <row r="83" spans="1:37" x14ac:dyDescent="0.3">
      <c r="A83" s="15">
        <v>6402</v>
      </c>
      <c r="B83" s="15"/>
      <c r="C83" s="20" t="s">
        <v>91</v>
      </c>
      <c r="D83" s="16"/>
      <c r="E83" s="37">
        <v>5</v>
      </c>
      <c r="F83" s="18"/>
      <c r="G83" s="16"/>
      <c r="H83" s="37"/>
      <c r="J83" s="16"/>
      <c r="K83" s="37"/>
      <c r="M83" s="16"/>
      <c r="N83" s="37"/>
      <c r="O83" s="38"/>
      <c r="P83" s="16"/>
      <c r="Q83" s="37"/>
      <c r="R83" s="38"/>
      <c r="S83" s="16"/>
      <c r="T83" s="37"/>
      <c r="U83" s="38"/>
      <c r="V83" s="16"/>
      <c r="W83" s="37"/>
      <c r="Y83" s="36">
        <f t="shared" si="2"/>
        <v>0</v>
      </c>
      <c r="Z83" s="37">
        <f t="shared" si="2"/>
        <v>5</v>
      </c>
    </row>
    <row r="84" spans="1:37" x14ac:dyDescent="0.3">
      <c r="A84" s="15">
        <v>6409</v>
      </c>
      <c r="B84" s="15"/>
      <c r="C84" s="15" t="s">
        <v>92</v>
      </c>
      <c r="D84" s="50"/>
      <c r="E84" s="17">
        <v>415</v>
      </c>
      <c r="F84" s="18"/>
      <c r="G84" s="50"/>
      <c r="H84" s="17"/>
      <c r="J84" s="50"/>
      <c r="K84" s="17"/>
      <c r="M84" s="50"/>
      <c r="N84" s="17"/>
      <c r="O84" s="19"/>
      <c r="P84" s="50"/>
      <c r="Q84" s="17"/>
      <c r="R84" s="19"/>
      <c r="S84" s="50"/>
      <c r="T84" s="17"/>
      <c r="U84" s="19"/>
      <c r="V84" s="50"/>
      <c r="W84" s="17"/>
      <c r="Y84" s="36">
        <f t="shared" si="2"/>
        <v>0</v>
      </c>
      <c r="Z84" s="37">
        <f t="shared" si="2"/>
        <v>415</v>
      </c>
    </row>
    <row r="85" spans="1:37" ht="21" thickBot="1" x14ac:dyDescent="0.35">
      <c r="A85" s="15"/>
      <c r="B85" s="15"/>
      <c r="C85" s="21" t="s">
        <v>93</v>
      </c>
      <c r="D85" s="28">
        <f>SUM(D37:D84)</f>
        <v>2035</v>
      </c>
      <c r="E85" s="51">
        <f>SUM(E37:E84)</f>
        <v>20660</v>
      </c>
      <c r="F85" s="18"/>
      <c r="G85" s="52">
        <f>SUM(G36:G84)</f>
        <v>0</v>
      </c>
      <c r="H85" s="51">
        <f>SUM(H36:H84)</f>
        <v>0</v>
      </c>
      <c r="J85" s="52">
        <f>SUM(J36:J84)</f>
        <v>7</v>
      </c>
      <c r="K85" s="51">
        <f>SUM(K36:K84)</f>
        <v>350</v>
      </c>
      <c r="M85" s="52">
        <f>SUM(M36:M84)</f>
        <v>430</v>
      </c>
      <c r="N85" s="51">
        <f>SUM(N36:N84)</f>
        <v>530</v>
      </c>
      <c r="O85" s="24"/>
      <c r="P85" s="52">
        <f>SUM(P36:P84)</f>
        <v>6</v>
      </c>
      <c r="Q85" s="51">
        <f>SUM(Q36:Q84)</f>
        <v>538</v>
      </c>
      <c r="R85" s="24"/>
      <c r="S85" s="52">
        <f>SUM(S36:S84)</f>
        <v>36</v>
      </c>
      <c r="T85" s="51">
        <f>SUM(T36:T84)</f>
        <v>252</v>
      </c>
      <c r="U85" s="24"/>
      <c r="V85" s="52">
        <f>SUM(V36:V84)</f>
        <v>70</v>
      </c>
      <c r="W85" s="51">
        <f>SUM(W36:W84)</f>
        <v>685</v>
      </c>
      <c r="Y85" s="52">
        <f>SUM(Y36:Y84)</f>
        <v>2584</v>
      </c>
      <c r="Z85" s="51">
        <f>SUM(Z36:Z84)</f>
        <v>23015</v>
      </c>
    </row>
    <row r="86" spans="1:37" x14ac:dyDescent="0.3">
      <c r="A86" s="31"/>
      <c r="B86" s="31"/>
      <c r="C86" s="53"/>
      <c r="D86" s="19"/>
      <c r="F86" s="18"/>
      <c r="G86" s="19"/>
      <c r="I86" s="18"/>
      <c r="J86" s="19"/>
      <c r="L86" s="18"/>
      <c r="M86" s="19"/>
      <c r="P86" s="19"/>
      <c r="S86" s="19"/>
      <c r="V86" s="19"/>
      <c r="X86" s="18"/>
      <c r="Y86" s="19"/>
    </row>
    <row r="87" spans="1:37" x14ac:dyDescent="0.3">
      <c r="A87" s="54" t="s">
        <v>9</v>
      </c>
      <c r="B87" s="55" t="s">
        <v>10</v>
      </c>
      <c r="C87" s="56" t="s">
        <v>94</v>
      </c>
      <c r="D87" s="15" t="s">
        <v>41</v>
      </c>
      <c r="E87" s="15"/>
      <c r="F87" s="18"/>
      <c r="G87" s="15"/>
      <c r="H87" s="15"/>
      <c r="I87" s="49"/>
      <c r="J87" s="15"/>
      <c r="K87" s="15"/>
      <c r="L87" s="49"/>
      <c r="M87" s="15"/>
      <c r="N87" s="15"/>
      <c r="O87" s="19"/>
      <c r="P87" s="15"/>
      <c r="Q87" s="15"/>
      <c r="R87" s="19"/>
      <c r="S87" s="15"/>
      <c r="T87" s="15"/>
      <c r="U87" s="19"/>
      <c r="V87" s="15"/>
      <c r="W87" s="15"/>
      <c r="X87" s="49"/>
      <c r="Y87" s="15"/>
      <c r="Z87" s="15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x14ac:dyDescent="0.3">
      <c r="A88" s="54">
        <v>3412</v>
      </c>
      <c r="B88" s="54">
        <v>6121</v>
      </c>
      <c r="C88" s="57" t="s">
        <v>95</v>
      </c>
      <c r="D88" s="15"/>
      <c r="E88" s="15">
        <v>150</v>
      </c>
      <c r="F88" s="18"/>
      <c r="G88" s="15"/>
      <c r="H88" s="15"/>
      <c r="I88" s="49"/>
      <c r="J88" s="15"/>
      <c r="K88" s="15"/>
      <c r="L88" s="49"/>
      <c r="M88" s="15"/>
      <c r="N88" s="15"/>
      <c r="O88" s="19"/>
      <c r="P88" s="15"/>
      <c r="Q88" s="15"/>
      <c r="R88" s="19"/>
      <c r="S88" s="15"/>
      <c r="T88" s="15"/>
      <c r="U88" s="19"/>
      <c r="V88" s="15"/>
      <c r="W88" s="15"/>
      <c r="X88" s="49"/>
      <c r="Y88" s="15">
        <f>SUM(D88,G88)</f>
        <v>0</v>
      </c>
      <c r="Z88" s="15">
        <f>SUM(E88,H88)</f>
        <v>150</v>
      </c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x14ac:dyDescent="0.3">
      <c r="A89" s="54">
        <v>2219</v>
      </c>
      <c r="B89" s="54">
        <v>6121</v>
      </c>
      <c r="C89" s="57" t="s">
        <v>96</v>
      </c>
      <c r="D89" s="15"/>
      <c r="E89" s="15">
        <v>70</v>
      </c>
      <c r="F89" s="18"/>
      <c r="G89" s="15"/>
      <c r="H89" s="15"/>
      <c r="I89" s="49"/>
      <c r="J89" s="15"/>
      <c r="K89" s="15"/>
      <c r="L89" s="49"/>
      <c r="M89" s="15"/>
      <c r="N89" s="15"/>
      <c r="O89" s="19"/>
      <c r="P89" s="15"/>
      <c r="Q89" s="15"/>
      <c r="R89" s="19"/>
      <c r="S89" s="15"/>
      <c r="T89" s="15"/>
      <c r="U89" s="19"/>
      <c r="V89" s="15"/>
      <c r="W89" s="15"/>
      <c r="X89" s="49"/>
      <c r="Y89" s="15">
        <f t="shared" ref="Y89:Z98" si="3">SUM(D89,G89)</f>
        <v>0</v>
      </c>
      <c r="Z89" s="15">
        <f t="shared" si="3"/>
        <v>70</v>
      </c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x14ac:dyDescent="0.3">
      <c r="A90" s="42">
        <v>2321</v>
      </c>
      <c r="B90" s="42">
        <v>6349</v>
      </c>
      <c r="C90" s="20" t="s">
        <v>97</v>
      </c>
      <c r="D90" s="15"/>
      <c r="E90" s="42">
        <v>2520</v>
      </c>
      <c r="F90" s="18"/>
      <c r="G90" s="15"/>
      <c r="H90" s="42"/>
      <c r="J90" s="15"/>
      <c r="K90" s="42"/>
      <c r="M90" s="15"/>
      <c r="N90" s="42"/>
      <c r="O90" s="44"/>
      <c r="P90" s="15"/>
      <c r="Q90" s="42"/>
      <c r="R90" s="44"/>
      <c r="S90" s="15"/>
      <c r="T90" s="42"/>
      <c r="U90" s="44"/>
      <c r="V90" s="15"/>
      <c r="W90" s="42"/>
      <c r="Y90" s="15">
        <f t="shared" si="3"/>
        <v>0</v>
      </c>
      <c r="Z90" s="15">
        <f t="shared" si="3"/>
        <v>2520</v>
      </c>
    </row>
    <row r="91" spans="1:37" x14ac:dyDescent="0.3">
      <c r="A91" s="58">
        <v>3412</v>
      </c>
      <c r="B91" s="58">
        <v>6121</v>
      </c>
      <c r="C91" s="20" t="s">
        <v>98</v>
      </c>
      <c r="D91" s="20"/>
      <c r="E91" s="58">
        <v>540</v>
      </c>
      <c r="F91" s="18"/>
      <c r="G91" s="20"/>
      <c r="H91" s="58"/>
      <c r="J91" s="20"/>
      <c r="K91" s="58"/>
      <c r="M91" s="20"/>
      <c r="N91" s="58"/>
      <c r="O91" s="59"/>
      <c r="P91" s="20"/>
      <c r="Q91" s="58"/>
      <c r="R91" s="59"/>
      <c r="S91" s="20"/>
      <c r="T91" s="58"/>
      <c r="U91" s="59"/>
      <c r="V91" s="20"/>
      <c r="W91" s="58"/>
      <c r="Y91" s="15">
        <f t="shared" si="3"/>
        <v>0</v>
      </c>
      <c r="Z91" s="15">
        <f t="shared" si="3"/>
        <v>540</v>
      </c>
    </row>
    <row r="92" spans="1:37" x14ac:dyDescent="0.3">
      <c r="A92" s="58">
        <v>3613</v>
      </c>
      <c r="B92" s="58">
        <v>6121</v>
      </c>
      <c r="C92" s="20" t="s">
        <v>99</v>
      </c>
      <c r="D92" s="20"/>
      <c r="E92" s="58">
        <v>250</v>
      </c>
      <c r="F92" s="18"/>
      <c r="G92" s="20"/>
      <c r="H92" s="58"/>
      <c r="J92" s="20"/>
      <c r="K92" s="58"/>
      <c r="M92" s="20"/>
      <c r="N92" s="58"/>
      <c r="O92" s="59"/>
      <c r="P92" s="20"/>
      <c r="Q92" s="58"/>
      <c r="R92" s="59"/>
      <c r="S92" s="20"/>
      <c r="T92" s="58"/>
      <c r="U92" s="59"/>
      <c r="V92" s="20"/>
      <c r="W92" s="58"/>
      <c r="Y92" s="15">
        <f t="shared" si="3"/>
        <v>0</v>
      </c>
      <c r="Z92" s="15">
        <f t="shared" si="3"/>
        <v>250</v>
      </c>
    </row>
    <row r="93" spans="1:37" x14ac:dyDescent="0.3">
      <c r="A93" s="58">
        <v>6171</v>
      </c>
      <c r="B93" s="58">
        <v>6121</v>
      </c>
      <c r="C93" s="20" t="s">
        <v>100</v>
      </c>
      <c r="D93" s="20"/>
      <c r="E93" s="58">
        <v>130</v>
      </c>
      <c r="F93" s="60"/>
      <c r="G93" s="20"/>
      <c r="H93" s="58"/>
      <c r="I93" s="61"/>
      <c r="J93" s="20"/>
      <c r="K93" s="58"/>
      <c r="L93" s="61"/>
      <c r="M93" s="20"/>
      <c r="N93" s="58"/>
      <c r="O93" s="59"/>
      <c r="P93" s="20"/>
      <c r="Q93" s="58"/>
      <c r="R93" s="59"/>
      <c r="S93" s="20"/>
      <c r="T93" s="58"/>
      <c r="U93" s="59"/>
      <c r="V93" s="20"/>
      <c r="W93" s="58"/>
      <c r="X93" s="61"/>
      <c r="Y93" s="15">
        <f t="shared" si="3"/>
        <v>0</v>
      </c>
      <c r="Z93" s="15">
        <f t="shared" si="3"/>
        <v>130</v>
      </c>
    </row>
    <row r="94" spans="1:37" x14ac:dyDescent="0.3">
      <c r="A94" s="58">
        <v>1032</v>
      </c>
      <c r="B94" s="58">
        <v>6123</v>
      </c>
      <c r="C94" s="20" t="s">
        <v>101</v>
      </c>
      <c r="D94" s="20"/>
      <c r="E94" s="58">
        <v>1850</v>
      </c>
      <c r="F94" s="62"/>
      <c r="G94" s="20"/>
      <c r="H94" s="58"/>
      <c r="I94" s="63"/>
      <c r="J94" s="20"/>
      <c r="K94" s="58"/>
      <c r="L94" s="63"/>
      <c r="M94" s="20"/>
      <c r="N94" s="58"/>
      <c r="O94" s="59"/>
      <c r="P94" s="20"/>
      <c r="Q94" s="58"/>
      <c r="R94" s="59"/>
      <c r="S94" s="20"/>
      <c r="T94" s="58"/>
      <c r="U94" s="59"/>
      <c r="V94" s="20"/>
      <c r="W94" s="58"/>
      <c r="X94" s="63"/>
      <c r="Y94" s="15">
        <f t="shared" si="3"/>
        <v>0</v>
      </c>
      <c r="Z94" s="15">
        <f t="shared" si="3"/>
        <v>1850</v>
      </c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</row>
    <row r="95" spans="1:37" x14ac:dyDescent="0.3">
      <c r="A95" s="58">
        <v>2221</v>
      </c>
      <c r="B95" s="58">
        <v>6121</v>
      </c>
      <c r="C95" s="20" t="s">
        <v>102</v>
      </c>
      <c r="D95" s="20"/>
      <c r="E95" s="58">
        <v>170</v>
      </c>
      <c r="F95" s="62"/>
      <c r="G95" s="20"/>
      <c r="H95" s="58"/>
      <c r="I95" s="63"/>
      <c r="J95" s="20"/>
      <c r="K95" s="58"/>
      <c r="L95" s="63"/>
      <c r="M95" s="20"/>
      <c r="N95" s="58"/>
      <c r="O95" s="59"/>
      <c r="P95" s="20"/>
      <c r="Q95" s="58"/>
      <c r="R95" s="59"/>
      <c r="S95" s="20"/>
      <c r="T95" s="58"/>
      <c r="U95" s="59"/>
      <c r="V95" s="20"/>
      <c r="W95" s="58">
        <v>-110</v>
      </c>
      <c r="X95" s="63"/>
      <c r="Y95" s="15">
        <f t="shared" si="3"/>
        <v>0</v>
      </c>
      <c r="Z95" s="15">
        <f>SUM(E95,H95,W95)</f>
        <v>60</v>
      </c>
      <c r="AA95" s="64" t="s">
        <v>121</v>
      </c>
      <c r="AB95" s="64"/>
      <c r="AC95" s="64"/>
      <c r="AD95" s="64"/>
      <c r="AE95" s="64"/>
      <c r="AF95" s="64"/>
      <c r="AG95" s="64"/>
      <c r="AH95" s="64"/>
      <c r="AI95" s="64"/>
      <c r="AJ95" s="64"/>
      <c r="AK95" s="64"/>
    </row>
    <row r="96" spans="1:37" x14ac:dyDescent="0.3">
      <c r="A96" s="58">
        <v>3632</v>
      </c>
      <c r="B96" s="58">
        <v>6121</v>
      </c>
      <c r="C96" s="20" t="s">
        <v>103</v>
      </c>
      <c r="D96" s="65"/>
      <c r="E96" s="58">
        <v>100</v>
      </c>
      <c r="F96" s="62"/>
      <c r="G96" s="65"/>
      <c r="H96" s="58"/>
      <c r="I96" s="63"/>
      <c r="J96" s="65"/>
      <c r="K96" s="58"/>
      <c r="L96" s="63"/>
      <c r="M96" s="65"/>
      <c r="N96" s="58"/>
      <c r="O96" s="59"/>
      <c r="P96" s="65"/>
      <c r="Q96" s="58"/>
      <c r="R96" s="59"/>
      <c r="S96" s="65"/>
      <c r="T96" s="58">
        <v>-100</v>
      </c>
      <c r="U96" s="59"/>
      <c r="V96" s="65"/>
      <c r="W96" s="58"/>
      <c r="X96" s="63"/>
      <c r="Y96" s="15">
        <f t="shared" si="3"/>
        <v>0</v>
      </c>
      <c r="Z96" s="15">
        <f>SUM(E96,H96,T96)</f>
        <v>0</v>
      </c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</row>
    <row r="97" spans="1:37" x14ac:dyDescent="0.3">
      <c r="A97" s="58">
        <v>6171</v>
      </c>
      <c r="B97" s="58">
        <v>6121</v>
      </c>
      <c r="C97" s="20" t="s">
        <v>104</v>
      </c>
      <c r="D97" s="65"/>
      <c r="E97" s="58">
        <v>150</v>
      </c>
      <c r="F97" s="62"/>
      <c r="G97" s="65"/>
      <c r="H97" s="58"/>
      <c r="I97" s="63"/>
      <c r="J97" s="65"/>
      <c r="K97" s="58"/>
      <c r="L97" s="63"/>
      <c r="M97" s="65"/>
      <c r="N97" s="58"/>
      <c r="O97" s="59"/>
      <c r="P97" s="65"/>
      <c r="Q97" s="58"/>
      <c r="R97" s="59"/>
      <c r="S97" s="65"/>
      <c r="T97" s="58"/>
      <c r="U97" s="59"/>
      <c r="V97" s="65"/>
      <c r="W97" s="58"/>
      <c r="X97" s="63"/>
      <c r="Y97" s="15">
        <f t="shared" si="3"/>
        <v>0</v>
      </c>
      <c r="Z97" s="15">
        <f t="shared" si="3"/>
        <v>150</v>
      </c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</row>
    <row r="98" spans="1:37" x14ac:dyDescent="0.3">
      <c r="A98" s="58">
        <v>2219</v>
      </c>
      <c r="B98" s="58">
        <v>6349</v>
      </c>
      <c r="C98" s="20" t="s">
        <v>105</v>
      </c>
      <c r="D98" s="20"/>
      <c r="E98" s="66">
        <v>40</v>
      </c>
      <c r="F98" s="67"/>
      <c r="G98" s="20"/>
      <c r="H98" s="66"/>
      <c r="I98" s="63"/>
      <c r="J98" s="20"/>
      <c r="K98" s="66"/>
      <c r="L98" s="63"/>
      <c r="M98" s="20"/>
      <c r="N98" s="66"/>
      <c r="O98" s="68"/>
      <c r="P98" s="20"/>
      <c r="Q98" s="66">
        <v>100</v>
      </c>
      <c r="R98" s="68"/>
      <c r="S98" s="20"/>
      <c r="T98" s="66"/>
      <c r="U98" s="68"/>
      <c r="V98" s="20"/>
      <c r="W98" s="66"/>
      <c r="X98" s="63"/>
      <c r="Y98" s="15">
        <f t="shared" si="3"/>
        <v>0</v>
      </c>
      <c r="Z98" s="15">
        <f>SUM(E98,H98,Q98,T98)</f>
        <v>140</v>
      </c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</row>
    <row r="99" spans="1:37" x14ac:dyDescent="0.3">
      <c r="A99" s="96" t="s">
        <v>106</v>
      </c>
      <c r="B99" s="96"/>
      <c r="C99" s="96"/>
      <c r="D99" s="21"/>
      <c r="E99" s="69">
        <f>SUM(E88:E98)</f>
        <v>5970</v>
      </c>
      <c r="F99" s="70"/>
      <c r="G99" s="21">
        <f>SUM(G88:G98)</f>
        <v>0</v>
      </c>
      <c r="H99" s="69">
        <f>SUM(H88:H98)</f>
        <v>0</v>
      </c>
      <c r="I99" s="71"/>
      <c r="J99" s="21">
        <f>SUM(J88:J98)</f>
        <v>0</v>
      </c>
      <c r="K99" s="69">
        <f>SUM(K88:K98)</f>
        <v>0</v>
      </c>
      <c r="L99" s="71"/>
      <c r="M99" s="21">
        <f>SUM(M88:M98)</f>
        <v>0</v>
      </c>
      <c r="N99" s="69">
        <f>SUM(N88:N98)</f>
        <v>0</v>
      </c>
      <c r="O99" s="72"/>
      <c r="P99" s="21">
        <f>SUM(P88:P98)</f>
        <v>0</v>
      </c>
      <c r="Q99" s="69">
        <f>SUM(Q88:Q98)</f>
        <v>100</v>
      </c>
      <c r="R99" s="72"/>
      <c r="S99" s="21">
        <f>SUM(S88:S98)</f>
        <v>0</v>
      </c>
      <c r="T99" s="69">
        <f>SUM(T88:T98)</f>
        <v>-100</v>
      </c>
      <c r="U99" s="72"/>
      <c r="V99" s="21">
        <f>SUM(V88:V98)</f>
        <v>0</v>
      </c>
      <c r="W99" s="69">
        <f>SUM(W88:W98)</f>
        <v>-110</v>
      </c>
      <c r="X99" s="71"/>
      <c r="Y99" s="21">
        <f>SUM(Y88:Y98)</f>
        <v>0</v>
      </c>
      <c r="Z99" s="69">
        <f>SUM(Z88:Z98)</f>
        <v>5860</v>
      </c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</row>
    <row r="100" spans="1:37" x14ac:dyDescent="0.3">
      <c r="A100" s="73"/>
      <c r="B100" s="73"/>
      <c r="C100" s="74"/>
      <c r="D100" s="75"/>
      <c r="E100" s="75"/>
      <c r="F100" s="70"/>
      <c r="G100" s="75"/>
      <c r="H100" s="75"/>
      <c r="I100" s="71"/>
      <c r="J100" s="75"/>
      <c r="K100" s="75"/>
      <c r="L100" s="71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1"/>
      <c r="Y100" s="75"/>
      <c r="Z100" s="75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</row>
    <row r="101" spans="1:37" x14ac:dyDescent="0.3">
      <c r="A101" s="96" t="s">
        <v>107</v>
      </c>
      <c r="B101" s="96"/>
      <c r="C101" s="96"/>
      <c r="D101" s="76">
        <f>SUM(D20,D34,D85)</f>
        <v>26471</v>
      </c>
      <c r="E101" s="69">
        <f>SUM(E85,E99,E108)</f>
        <v>26630</v>
      </c>
      <c r="F101" s="77"/>
      <c r="G101" s="76">
        <f>SUM(G20,G34,G85)</f>
        <v>0</v>
      </c>
      <c r="H101" s="78">
        <f>SUM(H20,H34,H85,H99)</f>
        <v>0</v>
      </c>
      <c r="I101" s="71"/>
      <c r="J101" s="76">
        <f>SUM(J20,J34,J85)</f>
        <v>350</v>
      </c>
      <c r="K101" s="78">
        <f>SUM(K20,K34,K85,K99)</f>
        <v>350</v>
      </c>
      <c r="L101" s="71"/>
      <c r="M101" s="76">
        <f>SUM(M20,M34,M85)</f>
        <v>-1470</v>
      </c>
      <c r="N101" s="78">
        <f>SUM(N20,N34,N85,N99)</f>
        <v>530</v>
      </c>
      <c r="O101" s="79"/>
      <c r="P101" s="76">
        <f>SUM(P20,P34,P85)</f>
        <v>1913</v>
      </c>
      <c r="Q101" s="78">
        <f>SUM(Q20,Q34,Q85,Q99)</f>
        <v>638</v>
      </c>
      <c r="R101" s="79"/>
      <c r="S101" s="76">
        <f>SUM(S20,S34,S85)</f>
        <v>70</v>
      </c>
      <c r="T101" s="78">
        <f>SUM(T20,T34,T85,T99)</f>
        <v>152</v>
      </c>
      <c r="U101" s="79"/>
      <c r="V101" s="76">
        <f>SUM(V20,V34,V85)</f>
        <v>575</v>
      </c>
      <c r="W101" s="78">
        <f>SUM(W20,W34,W85,W99)</f>
        <v>575</v>
      </c>
      <c r="X101" s="71"/>
      <c r="Y101" s="76">
        <f>SUM(Y20,Y34,Y85)</f>
        <v>27909</v>
      </c>
      <c r="Z101" s="78">
        <f>SUM(Z20,Z34,Z85,Z99)</f>
        <v>28875</v>
      </c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</row>
    <row r="102" spans="1:37" x14ac:dyDescent="0.3">
      <c r="A102" s="80"/>
      <c r="B102" s="80"/>
      <c r="C102" s="80"/>
      <c r="D102" s="81"/>
      <c r="E102" s="82">
        <f>D101-E101+D108+D106</f>
        <v>0</v>
      </c>
      <c r="F102" s="77"/>
      <c r="G102" s="81"/>
      <c r="H102" s="82"/>
      <c r="I102" s="71"/>
      <c r="J102" s="81"/>
      <c r="K102" s="82"/>
      <c r="L102" s="71"/>
      <c r="M102" s="81"/>
      <c r="N102" s="82"/>
      <c r="O102" s="82"/>
      <c r="P102" s="81"/>
      <c r="Q102" s="82"/>
      <c r="R102" s="82"/>
      <c r="S102" s="81"/>
      <c r="T102" s="82"/>
      <c r="U102" s="82"/>
      <c r="V102" s="81"/>
      <c r="W102" s="82"/>
      <c r="X102" s="71"/>
      <c r="Y102" s="81"/>
      <c r="Z102" s="82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1:37" x14ac:dyDescent="0.3">
      <c r="A103" s="83"/>
      <c r="B103" s="83"/>
      <c r="C103" s="83"/>
      <c r="D103" s="83"/>
      <c r="E103" s="83"/>
      <c r="F103" s="84"/>
      <c r="G103" s="83"/>
      <c r="H103" s="83"/>
      <c r="I103" s="70"/>
      <c r="J103" s="83"/>
      <c r="K103" s="83"/>
      <c r="L103" s="70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70"/>
      <c r="Y103" s="83"/>
      <c r="Z103" s="83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1:37" x14ac:dyDescent="0.3">
      <c r="A104" s="54" t="s">
        <v>9</v>
      </c>
      <c r="B104" s="55" t="s">
        <v>10</v>
      </c>
      <c r="C104" s="85" t="s">
        <v>108</v>
      </c>
      <c r="D104" s="57"/>
      <c r="E104" s="57"/>
      <c r="F104" s="84"/>
      <c r="G104" s="57"/>
      <c r="H104" s="57"/>
      <c r="I104" s="70"/>
      <c r="J104" s="57"/>
      <c r="K104" s="57"/>
      <c r="L104" s="70"/>
      <c r="M104" s="57"/>
      <c r="N104" s="57"/>
      <c r="O104" s="86"/>
      <c r="P104" s="57"/>
      <c r="Q104" s="57"/>
      <c r="R104" s="86"/>
      <c r="S104" s="57"/>
      <c r="T104" s="57"/>
      <c r="U104" s="86"/>
      <c r="V104" s="57"/>
      <c r="W104" s="57"/>
      <c r="X104" s="70"/>
      <c r="Y104" s="57"/>
      <c r="Z104" s="57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</row>
    <row r="105" spans="1:37" x14ac:dyDescent="0.3">
      <c r="A105" s="54"/>
      <c r="B105" s="54">
        <v>8901</v>
      </c>
      <c r="C105" s="57" t="s">
        <v>109</v>
      </c>
      <c r="D105" s="87"/>
      <c r="E105" s="57"/>
      <c r="F105" s="84"/>
      <c r="G105" s="87"/>
      <c r="H105" s="57"/>
      <c r="I105" s="70"/>
      <c r="J105" s="87"/>
      <c r="K105" s="57"/>
      <c r="L105" s="70"/>
      <c r="M105" s="87"/>
      <c r="N105" s="57"/>
      <c r="O105" s="86"/>
      <c r="P105" s="87"/>
      <c r="Q105" s="57"/>
      <c r="R105" s="86"/>
      <c r="S105" s="87"/>
      <c r="T105" s="57"/>
      <c r="U105" s="86"/>
      <c r="V105" s="87"/>
      <c r="W105" s="57"/>
      <c r="X105" s="70"/>
      <c r="Y105" s="87"/>
      <c r="Z105" s="57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</row>
    <row r="106" spans="1:37" x14ac:dyDescent="0.3">
      <c r="A106" s="42"/>
      <c r="B106" s="42">
        <v>8115</v>
      </c>
      <c r="C106" s="57" t="s">
        <v>110</v>
      </c>
      <c r="D106" s="15">
        <v>1400</v>
      </c>
      <c r="E106" s="15"/>
      <c r="F106" s="18"/>
      <c r="G106" s="15"/>
      <c r="H106" s="15"/>
      <c r="I106" s="18"/>
      <c r="J106" s="15"/>
      <c r="K106" s="15"/>
      <c r="L106" s="18"/>
      <c r="M106" s="15">
        <v>2000</v>
      </c>
      <c r="N106" s="15"/>
      <c r="O106" s="19"/>
      <c r="P106" s="15">
        <v>-1275</v>
      </c>
      <c r="Q106" s="15"/>
      <c r="R106" s="19"/>
      <c r="S106" s="15">
        <v>82</v>
      </c>
      <c r="T106" s="15"/>
      <c r="U106" s="19"/>
      <c r="V106" s="15"/>
      <c r="W106" s="15"/>
      <c r="X106" s="18"/>
      <c r="Y106" s="15">
        <f>SUM(D106:S106)</f>
        <v>2207</v>
      </c>
      <c r="Z106" s="15"/>
      <c r="AA106" s="18" t="s">
        <v>110</v>
      </c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x14ac:dyDescent="0.3">
      <c r="A107" s="42"/>
      <c r="B107" s="42">
        <v>8123</v>
      </c>
      <c r="C107" s="57" t="s">
        <v>111</v>
      </c>
      <c r="D107" s="15">
        <v>0</v>
      </c>
      <c r="E107" s="15"/>
      <c r="F107" s="18"/>
      <c r="G107" s="15"/>
      <c r="H107" s="15"/>
      <c r="I107" s="18"/>
      <c r="J107" s="15"/>
      <c r="K107" s="15"/>
      <c r="L107" s="18"/>
      <c r="M107" s="15"/>
      <c r="N107" s="15"/>
      <c r="O107" s="19"/>
      <c r="P107" s="15"/>
      <c r="Q107" s="15"/>
      <c r="R107" s="19"/>
      <c r="S107" s="15"/>
      <c r="T107" s="15"/>
      <c r="U107" s="19"/>
      <c r="V107" s="15"/>
      <c r="W107" s="15"/>
      <c r="X107" s="18"/>
      <c r="Y107" s="15">
        <v>0</v>
      </c>
      <c r="Z107" s="15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x14ac:dyDescent="0.3">
      <c r="A108" s="42"/>
      <c r="B108" s="42">
        <v>8124</v>
      </c>
      <c r="C108" s="57" t="s">
        <v>112</v>
      </c>
      <c r="D108" s="88">
        <v>-1241</v>
      </c>
      <c r="E108" s="15"/>
      <c r="F108" s="18"/>
      <c r="G108" s="88"/>
      <c r="H108" s="15"/>
      <c r="I108" s="18"/>
      <c r="J108" s="88"/>
      <c r="K108" s="15"/>
      <c r="L108" s="18"/>
      <c r="M108" s="88"/>
      <c r="N108" s="15"/>
      <c r="O108" s="19"/>
      <c r="P108" s="88"/>
      <c r="Q108" s="15"/>
      <c r="R108" s="19"/>
      <c r="S108" s="88"/>
      <c r="T108" s="15"/>
      <c r="U108" s="19"/>
      <c r="V108" s="88"/>
      <c r="W108" s="15"/>
      <c r="X108" s="18"/>
      <c r="Y108" s="88">
        <f>AQ100-1241</f>
        <v>-1241</v>
      </c>
      <c r="Z108" s="15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x14ac:dyDescent="0.3">
      <c r="A109" s="44"/>
      <c r="B109" s="44"/>
      <c r="C109" s="89"/>
      <c r="D109" s="81"/>
      <c r="E109" s="19"/>
      <c r="F109" s="18"/>
      <c r="G109" s="81"/>
      <c r="H109" s="19"/>
      <c r="I109" s="18"/>
      <c r="J109" s="81"/>
      <c r="K109" s="19"/>
      <c r="L109" s="18"/>
      <c r="M109" s="81"/>
      <c r="N109" s="19"/>
      <c r="O109" s="19"/>
      <c r="P109" s="81"/>
      <c r="Q109" s="19"/>
      <c r="R109" s="19"/>
      <c r="S109" s="81"/>
      <c r="T109" s="19"/>
      <c r="U109" s="19"/>
      <c r="V109" s="81"/>
      <c r="W109" s="19"/>
      <c r="X109" s="18"/>
      <c r="Y109" s="81"/>
      <c r="Z109" s="19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x14ac:dyDescent="0.3">
      <c r="A110" s="97" t="s">
        <v>113</v>
      </c>
      <c r="B110" s="98"/>
      <c r="C110" s="98"/>
      <c r="D110" s="30">
        <f>SUM(D101:D108)</f>
        <v>26630</v>
      </c>
      <c r="E110" s="24">
        <f>SUM(E101:E108)</f>
        <v>26630</v>
      </c>
      <c r="F110" s="18"/>
      <c r="G110" s="30">
        <f>SUM(G20,G34,G85,G101)</f>
        <v>0</v>
      </c>
      <c r="H110" s="30">
        <f>SUM(H20,H34,H85,H101)</f>
        <v>0</v>
      </c>
      <c r="I110" s="18"/>
      <c r="J110" s="30">
        <f>J101</f>
        <v>350</v>
      </c>
      <c r="K110" s="30">
        <f>K101</f>
        <v>350</v>
      </c>
      <c r="L110" s="18"/>
      <c r="M110" s="30">
        <f>SUM(M101:M108)</f>
        <v>530</v>
      </c>
      <c r="N110" s="30">
        <f>N101</f>
        <v>530</v>
      </c>
      <c r="O110" s="30"/>
      <c r="P110" s="30">
        <f>SUM(P101:P108)</f>
        <v>638</v>
      </c>
      <c r="Q110" s="30">
        <f>Q101</f>
        <v>638</v>
      </c>
      <c r="R110" s="30"/>
      <c r="S110" s="30">
        <f>SUM(S101:S108)</f>
        <v>152</v>
      </c>
      <c r="T110" s="30">
        <f>SUM(T101:T108)</f>
        <v>152</v>
      </c>
      <c r="U110" s="30"/>
      <c r="V110" s="30">
        <f>SUM(V101:V108)</f>
        <v>575</v>
      </c>
      <c r="W110" s="30">
        <f>SUM(W101:W108)</f>
        <v>575</v>
      </c>
      <c r="X110" s="18"/>
      <c r="Y110" s="30">
        <f>SUM(Y101:Y108)</f>
        <v>28875</v>
      </c>
      <c r="Z110" s="30">
        <f>SUM(Z101:Z108)</f>
        <v>28875</v>
      </c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x14ac:dyDescent="0.3">
      <c r="A111" s="90"/>
      <c r="B111" s="91"/>
      <c r="C111" s="91"/>
      <c r="D111" s="30"/>
      <c r="E111" s="24"/>
      <c r="F111" s="18"/>
      <c r="G111" s="30"/>
      <c r="H111" s="24"/>
      <c r="I111" s="18"/>
      <c r="J111" s="30"/>
      <c r="K111" s="24"/>
      <c r="L111" s="18"/>
      <c r="M111" s="30"/>
      <c r="N111" s="24"/>
      <c r="O111" s="24"/>
      <c r="P111" s="30"/>
      <c r="Q111" s="24"/>
      <c r="R111" s="24"/>
      <c r="S111" s="30"/>
      <c r="T111" s="24"/>
      <c r="U111" s="24"/>
      <c r="V111" s="30"/>
      <c r="W111" s="24"/>
      <c r="X111" s="18"/>
      <c r="Y111" s="30"/>
      <c r="Z111" s="24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x14ac:dyDescent="0.3">
      <c r="C112" s="1" t="s">
        <v>116</v>
      </c>
    </row>
    <row r="113" spans="3:3" x14ac:dyDescent="0.3">
      <c r="C113" s="1" t="s">
        <v>114</v>
      </c>
    </row>
  </sheetData>
  <mergeCells count="11">
    <mergeCell ref="Y1:Z2"/>
    <mergeCell ref="D2:E2"/>
    <mergeCell ref="A99:C99"/>
    <mergeCell ref="A101:C101"/>
    <mergeCell ref="A110:C110"/>
    <mergeCell ref="V1:W2"/>
    <mergeCell ref="G1:H2"/>
    <mergeCell ref="J1:K2"/>
    <mergeCell ref="M1:N2"/>
    <mergeCell ref="P1:Q2"/>
    <mergeCell ref="S1:T2"/>
  </mergeCells>
  <pageMargins left="0.70866141732283472" right="0.70866141732283472" top="0.78740157480314965" bottom="0.78740157480314965" header="0.31496062992125984" footer="0.31496062992125984"/>
  <pageSetup paperSize="8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2021-01-04T15:11:58Z</cp:lastPrinted>
  <dcterms:created xsi:type="dcterms:W3CDTF">2020-12-02T07:06:21Z</dcterms:created>
  <dcterms:modified xsi:type="dcterms:W3CDTF">2021-01-04T15:17:17Z</dcterms:modified>
</cp:coreProperties>
</file>