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21\"/>
    </mc:Choice>
  </mc:AlternateContent>
  <bookViews>
    <workbookView xWindow="0" yWindow="0" windowWidth="10080" windowHeight="102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R15" i="1"/>
  <c r="R64" i="1"/>
  <c r="R59" i="1"/>
  <c r="Q6" i="1"/>
  <c r="R71" i="1" l="1"/>
  <c r="Q71" i="1"/>
  <c r="Q16" i="1" l="1"/>
  <c r="R76" i="1"/>
  <c r="Q8" i="1" l="1"/>
  <c r="Q17" i="1" l="1"/>
  <c r="R55" i="1"/>
  <c r="Q9" i="1" l="1"/>
  <c r="R36" i="1" l="1"/>
  <c r="R41" i="1" l="1"/>
  <c r="Q20" i="1"/>
  <c r="Q10" i="1"/>
  <c r="O94" i="1"/>
  <c r="N94" i="1"/>
  <c r="O77" i="1"/>
  <c r="N77" i="1"/>
  <c r="O31" i="1"/>
  <c r="N31" i="1"/>
  <c r="O19" i="1"/>
  <c r="N19" i="1"/>
  <c r="Q103" i="1"/>
  <c r="Q102" i="1"/>
  <c r="Q101" i="1"/>
  <c r="L94" i="1"/>
  <c r="K94" i="1"/>
  <c r="I94" i="1"/>
  <c r="H94" i="1"/>
  <c r="F94" i="1"/>
  <c r="R93" i="1"/>
  <c r="Q93" i="1"/>
  <c r="R92" i="1"/>
  <c r="Q92" i="1"/>
  <c r="R91" i="1"/>
  <c r="Q91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R83" i="1"/>
  <c r="Q83" i="1"/>
  <c r="R82" i="1"/>
  <c r="Q82" i="1"/>
  <c r="R81" i="1"/>
  <c r="Q81" i="1"/>
  <c r="Q94" i="1" s="1"/>
  <c r="R80" i="1"/>
  <c r="L77" i="1"/>
  <c r="L96" i="1" s="1"/>
  <c r="L105" i="1" s="1"/>
  <c r="K77" i="1"/>
  <c r="I77" i="1"/>
  <c r="H77" i="1"/>
  <c r="F77" i="1"/>
  <c r="F96" i="1" s="1"/>
  <c r="F105" i="1" s="1"/>
  <c r="E77" i="1"/>
  <c r="Q76" i="1"/>
  <c r="R75" i="1"/>
  <c r="Q75" i="1"/>
  <c r="R74" i="1"/>
  <c r="Q74" i="1"/>
  <c r="R73" i="1"/>
  <c r="Q73" i="1"/>
  <c r="R72" i="1"/>
  <c r="Q72" i="1"/>
  <c r="R70" i="1"/>
  <c r="Q70" i="1"/>
  <c r="R69" i="1"/>
  <c r="Q69" i="1"/>
  <c r="R68" i="1"/>
  <c r="Q68" i="1"/>
  <c r="R67" i="1"/>
  <c r="Q67" i="1"/>
  <c r="R66" i="1"/>
  <c r="Q66" i="1"/>
  <c r="R65" i="1"/>
  <c r="Q65" i="1"/>
  <c r="Q64" i="1"/>
  <c r="R63" i="1"/>
  <c r="Q63" i="1"/>
  <c r="R62" i="1"/>
  <c r="Q62" i="1"/>
  <c r="R61" i="1"/>
  <c r="Q61" i="1"/>
  <c r="R60" i="1"/>
  <c r="Q60" i="1"/>
  <c r="Q59" i="1"/>
  <c r="R58" i="1"/>
  <c r="Q58" i="1"/>
  <c r="R57" i="1"/>
  <c r="Q57" i="1"/>
  <c r="R56" i="1"/>
  <c r="Q56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Q41" i="1"/>
  <c r="R40" i="1"/>
  <c r="Q40" i="1"/>
  <c r="R39" i="1"/>
  <c r="Q39" i="1"/>
  <c r="R38" i="1"/>
  <c r="Q38" i="1"/>
  <c r="R37" i="1"/>
  <c r="Q37" i="1"/>
  <c r="Q36" i="1"/>
  <c r="R35" i="1"/>
  <c r="Q35" i="1"/>
  <c r="R34" i="1"/>
  <c r="Q34" i="1"/>
  <c r="L31" i="1"/>
  <c r="K31" i="1"/>
  <c r="I31" i="1"/>
  <c r="H31" i="1"/>
  <c r="E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R31" i="1" s="1"/>
  <c r="L19" i="1"/>
  <c r="K19" i="1"/>
  <c r="I19" i="1"/>
  <c r="H19" i="1"/>
  <c r="E19" i="1"/>
  <c r="R18" i="1"/>
  <c r="Q18" i="1"/>
  <c r="R17" i="1"/>
  <c r="R16" i="1"/>
  <c r="R14" i="1"/>
  <c r="Q14" i="1"/>
  <c r="R13" i="1"/>
  <c r="Q13" i="1"/>
  <c r="Q12" i="1"/>
  <c r="R11" i="1"/>
  <c r="Q11" i="1"/>
  <c r="R10" i="1"/>
  <c r="R9" i="1"/>
  <c r="R8" i="1"/>
  <c r="R7" i="1"/>
  <c r="Q7" i="1"/>
  <c r="R6" i="1"/>
  <c r="R5" i="1"/>
  <c r="Q5" i="1"/>
  <c r="K96" i="1" l="1"/>
  <c r="K105" i="1" s="1"/>
  <c r="Q77" i="1"/>
  <c r="R94" i="1"/>
  <c r="H96" i="1"/>
  <c r="H105" i="1" s="1"/>
  <c r="R19" i="1"/>
  <c r="E96" i="1"/>
  <c r="F97" i="1" s="1"/>
  <c r="I96" i="1"/>
  <c r="I105" i="1" s="1"/>
  <c r="O96" i="1"/>
  <c r="O105" i="1" s="1"/>
  <c r="Q31" i="1"/>
  <c r="Q19" i="1"/>
  <c r="R77" i="1"/>
  <c r="N96" i="1"/>
  <c r="N105" i="1" s="1"/>
  <c r="E105" i="1"/>
  <c r="R96" i="1" l="1"/>
  <c r="R105" i="1" s="1"/>
  <c r="Q96" i="1"/>
  <c r="Q105" i="1" s="1"/>
  <c r="R97" i="1" l="1"/>
</calcChain>
</file>

<file path=xl/sharedStrings.xml><?xml version="1.0" encoding="utf-8"?>
<sst xmlns="http://schemas.openxmlformats.org/spreadsheetml/2006/main" count="146" uniqueCount="121">
  <si>
    <t>Rozpočtové opatření č. 1</t>
  </si>
  <si>
    <t>Rozpočtové opatření č. 2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</si>
  <si>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</si>
  <si>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</si>
  <si>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</si>
  <si>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</si>
  <si>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</si>
  <si>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</si>
  <si>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</si>
  <si>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</si>
  <si>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</si>
  <si>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</si>
  <si>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</si>
  <si>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</si>
  <si>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</si>
  <si>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</si>
  <si>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</si>
  <si>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Poplatky za odnětí pozemků plnění funkcí lesa</t>
  </si>
  <si>
    <t>Poplatek za systém odstraň. komunálního odpadu</t>
  </si>
  <si>
    <t>Poplatek ze psů</t>
  </si>
  <si>
    <t>poplatek z veřejného prostranství</t>
  </si>
  <si>
    <t>správní poplatky</t>
  </si>
  <si>
    <t>daň z hazardních her</t>
  </si>
  <si>
    <t>daň z nemovitostí</t>
  </si>
  <si>
    <t xml:space="preserve">Daňové příjmy CELKEM </t>
  </si>
  <si>
    <t>NINV přijaté transfery z všeobecné pokladní správy SR</t>
  </si>
  <si>
    <t>NIV přijaté dotace ze SR na ZŠ, MŠ</t>
  </si>
  <si>
    <t>NINV přijaté dotace ze SR na státní správu</t>
  </si>
  <si>
    <t>NIV přijaté transfery ze SF</t>
  </si>
  <si>
    <t>Ostatní NINV transfery ze SR</t>
  </si>
  <si>
    <t>NIV přijaté transfery od obcí na ZŠ</t>
  </si>
  <si>
    <t>NIV přijaté transfery od Krajů</t>
  </si>
  <si>
    <t>NINV přijaté transfery od obcí</t>
  </si>
  <si>
    <t>NIV přijaté transfery od krajů</t>
  </si>
  <si>
    <t>Ostatní INV transfery ze SR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</si>
  <si>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</si>
  <si>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</si>
  <si>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</si>
  <si>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</si>
  <si>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</si>
  <si>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</si>
  <si>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</si>
  <si>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</si>
  <si>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 veřejnými službami - linková</t>
  </si>
  <si>
    <t>Odvod a čištění odpadních vod</t>
  </si>
  <si>
    <t>Úpravy drobných vodních toků</t>
  </si>
  <si>
    <t>Provozní náklady MŠ pro 47 dětí</t>
  </si>
  <si>
    <t>Provozní náklady ZŠ pro  230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</si>
  <si>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</si>
  <si>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</si>
  <si>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</si>
  <si>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</si>
  <si>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</si>
  <si>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</si>
  <si>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</si>
  <si>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</si>
  <si>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</si>
  <si>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</si>
  <si>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</si>
  <si>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</si>
  <si>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</si>
  <si>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</si>
  <si>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rozvoj digitální mapy ZK</t>
  </si>
  <si>
    <t xml:space="preserve">Komunální služby a územní rozvoj              </t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</si>
  <si>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</si>
  <si>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</si>
  <si>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</si>
  <si>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</si>
  <si>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</si>
  <si>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</si>
  <si>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</si>
  <si>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Ostatní sociální péče a pomoc rodině a manželství</t>
  </si>
  <si>
    <t>Krizová opatření</t>
  </si>
  <si>
    <t>Požární ochrana</t>
  </si>
  <si>
    <t>Místní zastupitelské orgány</t>
  </si>
  <si>
    <t>Činnost místní správy+sociální fond</t>
  </si>
  <si>
    <t>Výdaje z finančních operací (vč. úroky z úvěru )</t>
  </si>
  <si>
    <t>Odvod DPH</t>
  </si>
  <si>
    <t>Vratky transferů z veřejných rozpočtů</t>
  </si>
  <si>
    <t>Ostatní činnosti - veřejná finanční podpora, dary</t>
  </si>
  <si>
    <t>Celkem - provoz</t>
  </si>
  <si>
    <t>Investiční výdaje - závazný ukazatel</t>
  </si>
  <si>
    <t xml:space="preserve"> </t>
  </si>
  <si>
    <t>TZ střechy obytného domu čp. 366</t>
  </si>
  <si>
    <t>Zhotovení štěrbinového žlabu č.p. 393/3</t>
  </si>
  <si>
    <t>INV Příspěvek MV na financ. ČŘ Bečva II</t>
  </si>
  <si>
    <t>Dokončení II.etapy stavby HOO</t>
  </si>
  <si>
    <t>Výstavba oplocení mezi OÚ a Žákama</t>
  </si>
  <si>
    <t>Zhotovení PD pro točnu BUS u ZŠ</t>
  </si>
  <si>
    <t>Zhotovení PD pro "Revitalizace hřbitova Valašská Polanka"</t>
  </si>
  <si>
    <t>Zateplení budovy OÚ Val.Polanka</t>
  </si>
  <si>
    <t>INV příspěvek SOH na I.etapu CBVV</t>
  </si>
  <si>
    <t>INV příspěvek SOH na splátku úvěru za cyklostezku</t>
  </si>
  <si>
    <t>Vegetační úpravy na okružní křižovatce</t>
  </si>
  <si>
    <t>Dodávka přístřešku na BUS zastávce "okružní křiž."</t>
  </si>
  <si>
    <t>Nákup zametacího stroje na malotraktor</t>
  </si>
  <si>
    <t xml:space="preserve">Celkem investiční výdaje </t>
  </si>
  <si>
    <t xml:space="preserve">Celkem </t>
  </si>
  <si>
    <t>Financování</t>
  </si>
  <si>
    <t xml:space="preserve">Opravné položky k peněžním operacím </t>
  </si>
  <si>
    <t>Zapojení zůstatku na BÚ ke konci roku</t>
  </si>
  <si>
    <t xml:space="preserve">Úvěr </t>
  </si>
  <si>
    <t>Úhrada splátky dlouhodobých přijatých půjčených prostředků</t>
  </si>
  <si>
    <t>Celkem s financováním</t>
  </si>
  <si>
    <t>Provedl: Trtíková</t>
  </si>
  <si>
    <r>
      <rPr>
        <b/>
        <sz val="11"/>
        <color theme="1"/>
        <rFont val="Calibri"/>
        <family val="2"/>
        <charset val="238"/>
        <scheme val="minor"/>
      </rPr>
      <t xml:space="preserve">Výdaj: </t>
    </r>
    <r>
      <rPr>
        <sz val="11"/>
        <color theme="1"/>
        <rFont val="Calibri"/>
        <family val="2"/>
        <charset val="238"/>
        <scheme val="minor"/>
      </rPr>
      <t xml:space="preserve">Oprava toku </t>
    </r>
  </si>
  <si>
    <r>
      <rPr>
        <b/>
        <sz val="11"/>
        <color theme="1"/>
        <rFont val="Calibri"/>
        <family val="2"/>
        <charset val="238"/>
        <scheme val="minor"/>
      </rPr>
      <t>Příjem:</t>
    </r>
    <r>
      <rPr>
        <sz val="11"/>
        <color theme="1"/>
        <rFont val="Calibri"/>
        <family val="2"/>
        <charset val="238"/>
        <scheme val="minor"/>
      </rPr>
      <t xml:space="preserve"> DPPO</t>
    </r>
  </si>
  <si>
    <t>Rozpočtové opatření č. 3</t>
  </si>
  <si>
    <r>
      <rPr>
        <b/>
        <sz val="11"/>
        <color theme="1"/>
        <rFont val="Calibri"/>
        <family val="2"/>
        <charset val="238"/>
        <scheme val="minor"/>
      </rPr>
      <t>Příjem:</t>
    </r>
    <r>
      <rPr>
        <sz val="11"/>
        <color theme="1"/>
        <rFont val="Calibri"/>
        <family val="2"/>
        <charset val="238"/>
        <scheme val="minor"/>
      </rPr>
      <t xml:space="preserve"> Daň z hazardních her</t>
    </r>
  </si>
  <si>
    <r>
      <rPr>
        <b/>
        <sz val="11"/>
        <rFont val="Calibri"/>
        <family val="2"/>
        <charset val="238"/>
        <scheme val="minor"/>
      </rPr>
      <t>Výdaj:</t>
    </r>
    <r>
      <rPr>
        <sz val="11"/>
        <rFont val="Calibri"/>
        <family val="2"/>
        <charset val="238"/>
        <scheme val="minor"/>
      </rPr>
      <t xml:space="preserve"> 24 - Výběrové řízení, 1.463 - oprava komunikací</t>
    </r>
  </si>
  <si>
    <t>Vyvěšeno dne: 3.9.2021</t>
  </si>
  <si>
    <r>
      <rPr>
        <b/>
        <sz val="11"/>
        <color theme="1"/>
        <rFont val="Calibri"/>
        <family val="2"/>
        <charset val="238"/>
        <scheme val="minor"/>
      </rPr>
      <t xml:space="preserve">Výdaj: </t>
    </r>
    <r>
      <rPr>
        <sz val="11"/>
        <color theme="1"/>
        <rFont val="Calibri"/>
        <family val="2"/>
        <charset val="238"/>
        <scheme val="minor"/>
      </rPr>
      <t>Finanční dar ZŠ Pozděchov</t>
    </r>
  </si>
  <si>
    <r>
      <rPr>
        <b/>
        <sz val="11"/>
        <color theme="1"/>
        <rFont val="Calibri"/>
        <family val="2"/>
        <charset val="238"/>
        <scheme val="minor"/>
      </rPr>
      <t>Výdaj: O</t>
    </r>
    <r>
      <rPr>
        <sz val="11"/>
        <color theme="1"/>
        <rFont val="Calibri"/>
        <family val="2"/>
        <charset val="238"/>
        <scheme val="minor"/>
      </rPr>
      <t>prava oken - nebyty</t>
    </r>
  </si>
  <si>
    <r>
      <rPr>
        <b/>
        <sz val="11"/>
        <color theme="1"/>
        <rFont val="Calibri"/>
        <family val="2"/>
        <charset val="238"/>
        <scheme val="minor"/>
      </rPr>
      <t>Příjem:</t>
    </r>
    <r>
      <rPr>
        <sz val="11"/>
        <color theme="1"/>
        <rFont val="Calibri"/>
        <family val="2"/>
        <charset val="238"/>
        <scheme val="minor"/>
      </rPr>
      <t xml:space="preserve"> Správní poplatky</t>
    </r>
  </si>
  <si>
    <r>
      <rPr>
        <b/>
        <sz val="11"/>
        <rFont val="Calibri"/>
        <family val="2"/>
        <charset val="238"/>
        <scheme val="minor"/>
      </rPr>
      <t>Příjem:</t>
    </r>
    <r>
      <rPr>
        <sz val="11"/>
        <rFont val="Calibri"/>
        <family val="2"/>
        <charset val="238"/>
        <scheme val="minor"/>
      </rPr>
      <t xml:space="preserve"> 247 - kompenzační bonus, 31- volby do PS PČR</t>
    </r>
  </si>
  <si>
    <t>Volby do Parlamentu ČR</t>
  </si>
  <si>
    <r>
      <rPr>
        <b/>
        <sz val="11"/>
        <color theme="1"/>
        <rFont val="Calibri"/>
        <family val="2"/>
        <charset val="238"/>
        <scheme val="minor"/>
      </rPr>
      <t>Výdaj:</t>
    </r>
    <r>
      <rPr>
        <sz val="11"/>
        <color theme="1"/>
        <rFont val="Calibri"/>
        <family val="2"/>
        <charset val="238"/>
        <scheme val="minor"/>
      </rPr>
      <t xml:space="preserve"> Volby do PS PČR</t>
    </r>
  </si>
  <si>
    <r>
      <rPr>
        <b/>
        <sz val="11"/>
        <color theme="1"/>
        <rFont val="Calibri"/>
        <family val="2"/>
        <charset val="238"/>
        <scheme val="minor"/>
      </rPr>
      <t>Příjem:</t>
    </r>
    <r>
      <rPr>
        <sz val="11"/>
        <color theme="1"/>
        <rFont val="Calibri"/>
        <family val="2"/>
        <charset val="238"/>
        <scheme val="minor"/>
      </rPr>
      <t xml:space="preserve"> DPFO</t>
    </r>
  </si>
  <si>
    <r>
      <rPr>
        <b/>
        <sz val="11"/>
        <color theme="1"/>
        <rFont val="Calibri"/>
        <family val="2"/>
        <charset val="238"/>
        <scheme val="minor"/>
      </rPr>
      <t>Výdaj:</t>
    </r>
    <r>
      <rPr>
        <sz val="11"/>
        <color theme="1"/>
        <rFont val="Calibri"/>
        <family val="2"/>
        <charset val="238"/>
        <scheme val="minor"/>
      </rPr>
      <t xml:space="preserve"> nákup pozemků</t>
    </r>
  </si>
  <si>
    <r>
      <rPr>
        <b/>
        <sz val="11"/>
        <color theme="1"/>
        <rFont val="Calibri"/>
        <family val="2"/>
        <charset val="238"/>
        <scheme val="minor"/>
      </rPr>
      <t xml:space="preserve">Výdaj: </t>
    </r>
    <r>
      <rPr>
        <sz val="11"/>
        <color theme="1"/>
        <rFont val="Calibri"/>
        <family val="2"/>
        <charset val="238"/>
        <scheme val="minor"/>
      </rPr>
      <t>ostatní odpady</t>
    </r>
  </si>
  <si>
    <r>
      <rPr>
        <b/>
        <sz val="11"/>
        <color theme="1"/>
        <rFont val="Calibri"/>
        <family val="2"/>
        <charset val="238"/>
        <scheme val="minor"/>
      </rPr>
      <t>Příjem:</t>
    </r>
    <r>
      <rPr>
        <sz val="11"/>
        <color theme="1"/>
        <rFont val="Calibri"/>
        <family val="2"/>
        <charset val="238"/>
        <scheme val="minor"/>
      </rPr>
      <t xml:space="preserve"> Poplatky z veřejného prostranství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</si>
</sst>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color rgb="FFFF0000"/>
      <name val="Arial"/>
      <family val="2"/>
      <charset val="238"/>
    </font>
    <font>
      <b/>
      <i/>
      <sz val="16"/>
      <name val="Arial"/>
      <family val="2"/>
      <charset val="238"/>
    </font>
    <font>
      <sz val="14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6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5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shrinkToFit="1"/>
    </xf>
    <xf numFmtId="0" fontId="6" fillId="0" borderId="4" xfId="0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9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4" xfId="0" applyFont="1" applyFill="1" applyBorder="1"/>
    <xf numFmtId="0" fontId="6" fillId="0" borderId="4" xfId="0" applyFont="1" applyBorder="1"/>
    <xf numFmtId="0" fontId="6" fillId="0" borderId="9" xfId="0" applyFont="1" applyBorder="1"/>
    <xf numFmtId="0" fontId="6" fillId="0" borderId="10" xfId="0" applyFont="1" applyBorder="1"/>
    <xf numFmtId="0" fontId="10" fillId="0" borderId="0" xfId="0" applyFont="1"/>
    <xf numFmtId="0" fontId="6" fillId="0" borderId="4" xfId="0" applyFont="1" applyFill="1" applyBorder="1"/>
    <xf numFmtId="0" fontId="6" fillId="0" borderId="5" xfId="0" applyFont="1" applyBorder="1"/>
    <xf numFmtId="1" fontId="6" fillId="0" borderId="6" xfId="0" applyNumberFormat="1" applyFont="1" applyBorder="1"/>
    <xf numFmtId="0" fontId="2" fillId="0" borderId="11" xfId="0" applyFont="1" applyBorder="1"/>
    <xf numFmtId="0" fontId="2" fillId="0" borderId="11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1" fontId="6" fillId="0" borderId="2" xfId="0" applyNumberFormat="1" applyFont="1" applyBorder="1"/>
    <xf numFmtId="0" fontId="6" fillId="0" borderId="3" xfId="0" applyFont="1" applyBorder="1"/>
    <xf numFmtId="0" fontId="2" fillId="0" borderId="12" xfId="0" applyFont="1" applyBorder="1"/>
    <xf numFmtId="0" fontId="2" fillId="0" borderId="9" xfId="0" applyFont="1" applyFill="1" applyBorder="1"/>
    <xf numFmtId="0" fontId="2" fillId="0" borderId="10" xfId="0" applyFont="1" applyFill="1" applyBorder="1"/>
    <xf numFmtId="3" fontId="2" fillId="0" borderId="10" xfId="0" applyNumberFormat="1" applyFont="1" applyFill="1" applyBorder="1"/>
    <xf numFmtId="0" fontId="2" fillId="0" borderId="12" xfId="0" applyFont="1" applyFill="1" applyBorder="1"/>
    <xf numFmtId="0" fontId="2" fillId="0" borderId="4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9" xfId="0" applyFont="1" applyBorder="1" applyAlignment="1"/>
    <xf numFmtId="0" fontId="9" fillId="0" borderId="0" xfId="0" applyFont="1" applyBorder="1" applyAlignment="1"/>
    <xf numFmtId="0" fontId="12" fillId="0" borderId="0" xfId="0" applyFont="1"/>
    <xf numFmtId="0" fontId="6" fillId="0" borderId="12" xfId="0" applyFont="1" applyBorder="1"/>
    <xf numFmtId="0" fontId="6" fillId="0" borderId="6" xfId="0" applyFont="1" applyBorder="1"/>
    <xf numFmtId="0" fontId="6" fillId="0" borderId="11" xfId="0" applyFont="1" applyBorder="1"/>
    <xf numFmtId="0" fontId="2" fillId="0" borderId="0" xfId="0" applyFont="1" applyBorder="1"/>
    <xf numFmtId="0" fontId="2" fillId="0" borderId="4" xfId="0" applyFont="1" applyBorder="1" applyAlignment="1">
      <alignment horizontal="right" shrinkToFit="1"/>
    </xf>
    <xf numFmtId="0" fontId="2" fillId="0" borderId="4" xfId="0" applyFont="1" applyBorder="1" applyAlignment="1">
      <alignment horizontal="center" shrinkToFit="1"/>
    </xf>
    <xf numFmtId="0" fontId="8" fillId="0" borderId="12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2" borderId="4" xfId="0" applyFont="1" applyFill="1" applyBorder="1" applyAlignment="1">
      <alignment horizontal="right" shrinkToFit="1"/>
    </xf>
    <xf numFmtId="0" fontId="2" fillId="2" borderId="12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9" fillId="2" borderId="0" xfId="0" applyFont="1" applyFill="1"/>
    <xf numFmtId="0" fontId="10" fillId="2" borderId="0" xfId="0" applyFont="1" applyFill="1"/>
    <xf numFmtId="0" fontId="2" fillId="0" borderId="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9" fillId="0" borderId="0" xfId="0" applyFont="1" applyFill="1" applyBorder="1" applyAlignment="1"/>
    <xf numFmtId="0" fontId="9" fillId="0" borderId="0" xfId="0" applyFont="1" applyFill="1"/>
    <xf numFmtId="0" fontId="0" fillId="0" borderId="0" xfId="0" applyFont="1" applyFill="1"/>
    <xf numFmtId="0" fontId="6" fillId="0" borderId="6" xfId="0" applyFont="1" applyFill="1" applyBorder="1" applyAlignment="1">
      <alignment horizontal="right"/>
    </xf>
    <xf numFmtId="0" fontId="13" fillId="0" borderId="0" xfId="0" applyFont="1"/>
    <xf numFmtId="0" fontId="11" fillId="0" borderId="0" xfId="0" applyFont="1"/>
    <xf numFmtId="0" fontId="6" fillId="0" borderId="0" xfId="0" applyFont="1" applyBorder="1" applyAlignment="1">
      <alignment horizontal="right"/>
    </xf>
    <xf numFmtId="0" fontId="5" fillId="0" borderId="0" xfId="0" applyFont="1" applyFill="1" applyBorder="1"/>
    <xf numFmtId="0" fontId="6" fillId="0" borderId="0" xfId="0" applyFont="1"/>
    <xf numFmtId="1" fontId="6" fillId="0" borderId="13" xfId="0" applyNumberFormat="1" applyFont="1" applyBorder="1"/>
    <xf numFmtId="0" fontId="6" fillId="0" borderId="14" xfId="0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0" fontId="14" fillId="0" borderId="15" xfId="0" applyFont="1" applyFill="1" applyBorder="1" applyAlignment="1"/>
    <xf numFmtId="1" fontId="2" fillId="0" borderId="0" xfId="0" applyNumberFormat="1" applyFont="1" applyBorder="1"/>
    <xf numFmtId="1" fontId="7" fillId="0" borderId="0" xfId="0" applyNumberFormat="1" applyFont="1" applyFill="1" applyBorder="1" applyAlignment="1">
      <alignment horizontal="right"/>
    </xf>
    <xf numFmtId="0" fontId="15" fillId="0" borderId="0" xfId="0" applyFont="1" applyAlignment="1"/>
    <xf numFmtId="0" fontId="13" fillId="0" borderId="0" xfId="0" applyFont="1" applyAlignment="1"/>
    <xf numFmtId="0" fontId="6" fillId="0" borderId="12" xfId="0" applyFont="1" applyBorder="1" applyAlignment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indent="6"/>
    </xf>
    <xf numFmtId="0" fontId="2" fillId="0" borderId="10" xfId="0" applyFont="1" applyFill="1" applyBorder="1" applyAlignment="1">
      <alignment horizontal="left"/>
    </xf>
    <xf numFmtId="1" fontId="2" fillId="0" borderId="5" xfId="0" applyNumberFormat="1" applyFont="1" applyBorder="1"/>
    <xf numFmtId="0" fontId="2" fillId="0" borderId="6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 shrinkToFit="1"/>
    </xf>
    <xf numFmtId="1" fontId="6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09"/>
  <sheetViews>
    <sheetView tabSelected="1" topLeftCell="A91" zoomScale="85" zoomScaleNormal="85" workbookViewId="0">
      <selection activeCell="N112" sqref="N112"/>
    </sheetView>
  </sheetViews>
  <sheetFormatPr defaultRowHeight="20.25" x14ac:dyDescent="0.3"/>
  <cols>
    <col min="2" max="2" width="9.85546875" style="1" customWidth="1"/>
    <col min="3" max="3" width="9.42578125" style="1" customWidth="1"/>
    <col min="4" max="4" width="77.85546875" style="1" customWidth="1"/>
    <col min="5" max="5" width="11.5703125" style="1" customWidth="1"/>
    <col min="6" max="6" width="10.7109375" style="1" bestFit="1" customWidth="1"/>
    <col min="7" max="7" width="1.85546875" style="2" customWidth="1"/>
    <col min="8" max="8" width="11" style="1" customWidth="1"/>
    <col min="9" max="9" width="10.7109375" style="1" bestFit="1" customWidth="1"/>
    <col min="10" max="10" width="1.85546875" style="2" customWidth="1"/>
    <col min="11" max="11" width="11" style="1" customWidth="1"/>
    <col min="12" max="12" width="10.7109375" style="1" bestFit="1" customWidth="1"/>
    <col min="13" max="13" width="1.85546875" style="2" customWidth="1"/>
    <col min="14" max="14" width="11" style="1" customWidth="1"/>
    <col min="15" max="15" width="10.7109375" style="1" bestFit="1" customWidth="1"/>
    <col min="16" max="16" width="1.85546875" style="2" customWidth="1"/>
    <col min="17" max="17" width="11" style="1" customWidth="1"/>
    <col min="18" max="18" width="10.7109375" style="1" bestFit="1" customWidth="1"/>
    <col min="19" max="27" width="9.140625" style="3"/>
  </cols>
  <sheetData>
    <row r="1" spans="2:19" x14ac:dyDescent="0.3">
      <c r="H1" s="92" t="s">
        <v>0</v>
      </c>
      <c r="I1" s="92"/>
      <c r="K1" s="92" t="s">
        <v>1</v>
      </c>
      <c r="L1" s="92"/>
      <c r="N1" s="92" t="s">
        <v>107</v>
      </c>
      <c r="O1" s="92"/>
      <c r="Q1" s="92" t="s">
        <v>2</v>
      </c>
      <c r="R1" s="92"/>
    </row>
    <row r="2" spans="2:19" ht="21" thickBot="1" x14ac:dyDescent="0.35">
      <c r="C2" s="4" t="s">
        <v>3</v>
      </c>
      <c r="E2" s="94">
        <v>2021</v>
      </c>
      <c r="F2" s="95"/>
      <c r="G2" s="5"/>
      <c r="H2" s="93"/>
      <c r="I2" s="93"/>
      <c r="J2" s="5"/>
      <c r="K2" s="93"/>
      <c r="L2" s="93"/>
      <c r="M2" s="5"/>
      <c r="N2" s="93"/>
      <c r="O2" s="93"/>
      <c r="P2" s="5"/>
      <c r="Q2" s="93"/>
      <c r="R2" s="93"/>
    </row>
    <row r="3" spans="2:19" x14ac:dyDescent="0.3">
      <c r="C3" s="4"/>
      <c r="E3" s="6" t="s">
        <v>4</v>
      </c>
      <c r="F3" s="7" t="s">
        <v>5</v>
      </c>
      <c r="G3" s="5"/>
      <c r="H3" s="6" t="s">
        <v>4</v>
      </c>
      <c r="I3" s="7" t="s">
        <v>5</v>
      </c>
      <c r="J3" s="5"/>
      <c r="K3" s="6" t="s">
        <v>4</v>
      </c>
      <c r="L3" s="7" t="s">
        <v>5</v>
      </c>
      <c r="M3" s="5"/>
      <c r="N3" s="6" t="s">
        <v>4</v>
      </c>
      <c r="O3" s="7" t="s">
        <v>5</v>
      </c>
      <c r="P3" s="5"/>
      <c r="Q3" s="6" t="s">
        <v>4</v>
      </c>
      <c r="R3" s="7" t="s">
        <v>5</v>
      </c>
    </row>
    <row r="4" spans="2:19" ht="21" thickBot="1" x14ac:dyDescent="0.35">
      <c r="B4" s="8" t="s">
        <v>6</v>
      </c>
      <c r="C4" s="9" t="s">
        <v>7</v>
      </c>
      <c r="D4" s="10" t="s">
        <v>8</v>
      </c>
      <c r="E4" s="11" t="s">
        <v>9</v>
      </c>
      <c r="F4" s="12" t="s">
        <v>9</v>
      </c>
      <c r="G4" s="5"/>
      <c r="H4" s="11" t="s">
        <v>9</v>
      </c>
      <c r="I4" s="12" t="s">
        <v>9</v>
      </c>
      <c r="J4" s="5"/>
      <c r="K4" s="11" t="s">
        <v>9</v>
      </c>
      <c r="L4" s="12" t="s">
        <v>9</v>
      </c>
      <c r="M4" s="5"/>
      <c r="N4" s="11" t="s">
        <v>9</v>
      </c>
      <c r="O4" s="12" t="s">
        <v>9</v>
      </c>
      <c r="P4" s="5"/>
      <c r="Q4" s="11" t="s">
        <v>9</v>
      </c>
      <c r="R4" s="12" t="s">
        <v>9</v>
      </c>
    </row>
    <row r="5" spans="2:19" x14ac:dyDescent="0.3">
      <c r="B5" s="13"/>
      <c r="C5" s="13">
        <v>1111</v>
      </c>
      <c r="D5" s="13" t="s">
        <v>10</v>
      </c>
      <c r="E5" s="14">
        <v>5300</v>
      </c>
      <c r="F5" s="15"/>
      <c r="G5" s="16"/>
      <c r="H5" s="14"/>
      <c r="I5" s="15"/>
      <c r="J5" s="16"/>
      <c r="K5" s="14"/>
      <c r="L5" s="15"/>
      <c r="M5" s="16"/>
      <c r="N5" s="14"/>
      <c r="O5" s="15"/>
      <c r="P5" s="16"/>
      <c r="Q5" s="14">
        <f>SUM(E5,H5)</f>
        <v>5300</v>
      </c>
      <c r="R5" s="15">
        <f>SUM(F5,I5)</f>
        <v>0</v>
      </c>
    </row>
    <row r="6" spans="2:19" x14ac:dyDescent="0.3">
      <c r="B6" s="13"/>
      <c r="C6" s="13">
        <v>1112</v>
      </c>
      <c r="D6" s="13" t="s">
        <v>11</v>
      </c>
      <c r="E6" s="17">
        <v>80</v>
      </c>
      <c r="F6" s="18"/>
      <c r="G6" s="16"/>
      <c r="H6" s="17"/>
      <c r="I6" s="18"/>
      <c r="J6" s="16"/>
      <c r="K6" s="17"/>
      <c r="L6" s="18"/>
      <c r="M6" s="16"/>
      <c r="N6" s="17">
        <v>200</v>
      </c>
      <c r="O6" s="18"/>
      <c r="P6" s="16"/>
      <c r="Q6" s="14">
        <f>SUM(E6,H6,N6)</f>
        <v>280</v>
      </c>
      <c r="R6" s="15">
        <f t="shared" ref="Q6:R18" si="0">SUM(F6,I6)</f>
        <v>0</v>
      </c>
      <c r="S6" s="3" t="s">
        <v>117</v>
      </c>
    </row>
    <row r="7" spans="2:19" x14ac:dyDescent="0.3">
      <c r="B7" s="13"/>
      <c r="C7" s="13">
        <v>1113</v>
      </c>
      <c r="D7" s="13" t="s">
        <v>12</v>
      </c>
      <c r="E7" s="17">
        <v>500</v>
      </c>
      <c r="F7" s="18"/>
      <c r="G7" s="16"/>
      <c r="H7" s="17"/>
      <c r="I7" s="18"/>
      <c r="J7" s="16"/>
      <c r="K7" s="17"/>
      <c r="L7" s="18"/>
      <c r="M7" s="16"/>
      <c r="N7" s="17"/>
      <c r="O7" s="18"/>
      <c r="P7" s="16"/>
      <c r="Q7" s="14">
        <f t="shared" si="0"/>
        <v>500</v>
      </c>
      <c r="R7" s="15">
        <f t="shared" si="0"/>
        <v>0</v>
      </c>
    </row>
    <row r="8" spans="2:19" x14ac:dyDescent="0.3">
      <c r="B8" s="13"/>
      <c r="C8" s="13">
        <v>1121</v>
      </c>
      <c r="D8" s="13" t="s">
        <v>13</v>
      </c>
      <c r="E8" s="17">
        <v>2800</v>
      </c>
      <c r="F8" s="18"/>
      <c r="G8" s="16"/>
      <c r="H8" s="17"/>
      <c r="I8" s="18"/>
      <c r="J8" s="16"/>
      <c r="K8" s="17"/>
      <c r="L8" s="18"/>
      <c r="M8" s="16"/>
      <c r="N8" s="17">
        <v>1290</v>
      </c>
      <c r="O8" s="18"/>
      <c r="P8" s="16"/>
      <c r="Q8" s="14">
        <f>SUM(E8,H8,N8)</f>
        <v>4090</v>
      </c>
      <c r="R8" s="15">
        <f t="shared" si="0"/>
        <v>0</v>
      </c>
      <c r="S8" s="3" t="s">
        <v>106</v>
      </c>
    </row>
    <row r="9" spans="2:19" x14ac:dyDescent="0.3">
      <c r="B9" s="13"/>
      <c r="C9" s="13">
        <v>1122</v>
      </c>
      <c r="D9" s="13" t="s">
        <v>14</v>
      </c>
      <c r="E9" s="17">
        <v>0</v>
      </c>
      <c r="F9" s="18"/>
      <c r="G9" s="16"/>
      <c r="H9" s="17"/>
      <c r="I9" s="18"/>
      <c r="J9" s="16"/>
      <c r="K9" s="17">
        <v>102</v>
      </c>
      <c r="L9" s="18"/>
      <c r="M9" s="16"/>
      <c r="N9" s="17"/>
      <c r="O9" s="18"/>
      <c r="P9" s="16"/>
      <c r="Q9" s="14">
        <f>SUM(E9,H9,K9,N9)</f>
        <v>102</v>
      </c>
      <c r="R9" s="15">
        <f t="shared" si="0"/>
        <v>0</v>
      </c>
    </row>
    <row r="10" spans="2:19" x14ac:dyDescent="0.3">
      <c r="B10" s="13"/>
      <c r="C10" s="13">
        <v>1211</v>
      </c>
      <c r="D10" s="13" t="s">
        <v>15</v>
      </c>
      <c r="E10" s="17">
        <v>10500</v>
      </c>
      <c r="F10" s="18"/>
      <c r="G10" s="16"/>
      <c r="H10" s="17"/>
      <c r="I10" s="18"/>
      <c r="J10" s="16"/>
      <c r="K10" s="17"/>
      <c r="L10" s="18"/>
      <c r="M10" s="16"/>
      <c r="N10" s="17"/>
      <c r="O10" s="18"/>
      <c r="P10" s="16"/>
      <c r="Q10" s="14">
        <f>SUM(E10,H10,N10)</f>
        <v>10500</v>
      </c>
      <c r="R10" s="15">
        <f t="shared" si="0"/>
        <v>0</v>
      </c>
    </row>
    <row r="11" spans="2:19" x14ac:dyDescent="0.3">
      <c r="B11" s="13"/>
      <c r="C11" s="13">
        <v>1334</v>
      </c>
      <c r="D11" s="13" t="s">
        <v>16</v>
      </c>
      <c r="E11" s="17">
        <v>2</v>
      </c>
      <c r="F11" s="18"/>
      <c r="G11" s="16"/>
      <c r="H11" s="17"/>
      <c r="I11" s="18"/>
      <c r="J11" s="16"/>
      <c r="K11" s="17"/>
      <c r="L11" s="18"/>
      <c r="M11" s="16"/>
      <c r="N11" s="17"/>
      <c r="O11" s="18"/>
      <c r="P11" s="16"/>
      <c r="Q11" s="14">
        <f t="shared" si="0"/>
        <v>2</v>
      </c>
      <c r="R11" s="15">
        <f t="shared" si="0"/>
        <v>0</v>
      </c>
    </row>
    <row r="12" spans="2:19" x14ac:dyDescent="0.3">
      <c r="B12" s="13"/>
      <c r="C12" s="13">
        <v>1335</v>
      </c>
      <c r="D12" s="13" t="s">
        <v>17</v>
      </c>
      <c r="E12" s="17">
        <v>0</v>
      </c>
      <c r="F12" s="18"/>
      <c r="G12" s="16"/>
      <c r="H12" s="17"/>
      <c r="I12" s="18"/>
      <c r="J12" s="16"/>
      <c r="K12" s="17">
        <v>12</v>
      </c>
      <c r="L12" s="18"/>
      <c r="M12" s="16"/>
      <c r="N12" s="17"/>
      <c r="O12" s="18"/>
      <c r="P12" s="16"/>
      <c r="Q12" s="14">
        <f>SUM(E12,H12,K12)</f>
        <v>12</v>
      </c>
      <c r="R12" s="15">
        <v>0</v>
      </c>
    </row>
    <row r="13" spans="2:19" x14ac:dyDescent="0.3">
      <c r="B13" s="13"/>
      <c r="C13" s="13">
        <v>1340</v>
      </c>
      <c r="D13" s="13" t="s">
        <v>18</v>
      </c>
      <c r="E13" s="17">
        <v>715</v>
      </c>
      <c r="F13" s="18"/>
      <c r="G13" s="16"/>
      <c r="H13" s="17"/>
      <c r="I13" s="18"/>
      <c r="J13" s="16"/>
      <c r="K13" s="17"/>
      <c r="L13" s="18"/>
      <c r="M13" s="16"/>
      <c r="N13" s="17"/>
      <c r="O13" s="18"/>
      <c r="P13" s="16"/>
      <c r="Q13" s="14">
        <f t="shared" si="0"/>
        <v>715</v>
      </c>
      <c r="R13" s="15">
        <f t="shared" si="0"/>
        <v>0</v>
      </c>
    </row>
    <row r="14" spans="2:19" x14ac:dyDescent="0.3">
      <c r="B14" s="13"/>
      <c r="C14" s="13">
        <v>1341</v>
      </c>
      <c r="D14" s="13" t="s">
        <v>19</v>
      </c>
      <c r="E14" s="17">
        <v>30</v>
      </c>
      <c r="F14" s="18"/>
      <c r="G14" s="16"/>
      <c r="H14" s="17"/>
      <c r="I14" s="18"/>
      <c r="J14" s="16"/>
      <c r="K14" s="17"/>
      <c r="L14" s="18"/>
      <c r="M14" s="16"/>
      <c r="N14" s="17"/>
      <c r="O14" s="18"/>
      <c r="P14" s="16"/>
      <c r="Q14" s="14">
        <f t="shared" si="0"/>
        <v>30</v>
      </c>
      <c r="R14" s="15">
        <f t="shared" si="0"/>
        <v>0</v>
      </c>
    </row>
    <row r="15" spans="2:19" x14ac:dyDescent="0.3">
      <c r="B15" s="13"/>
      <c r="C15" s="19">
        <v>1343</v>
      </c>
      <c r="D15" s="19" t="s">
        <v>20</v>
      </c>
      <c r="E15" s="17">
        <v>10</v>
      </c>
      <c r="F15" s="18"/>
      <c r="G15" s="16"/>
      <c r="H15" s="17"/>
      <c r="I15" s="18"/>
      <c r="J15" s="16"/>
      <c r="K15" s="17"/>
      <c r="L15" s="18"/>
      <c r="M15" s="16"/>
      <c r="N15" s="17">
        <v>5</v>
      </c>
      <c r="O15" s="18"/>
      <c r="P15" s="16"/>
      <c r="Q15" s="14">
        <f>SUM(E15,H15,N15)</f>
        <v>15</v>
      </c>
      <c r="R15" s="15">
        <f>SUM(F15,I15,O15)</f>
        <v>0</v>
      </c>
      <c r="S15" s="3" t="s">
        <v>120</v>
      </c>
    </row>
    <row r="16" spans="2:19" x14ac:dyDescent="0.3">
      <c r="B16" s="13"/>
      <c r="C16" s="13">
        <v>1361</v>
      </c>
      <c r="D16" s="13" t="s">
        <v>21</v>
      </c>
      <c r="E16" s="17">
        <v>20</v>
      </c>
      <c r="F16" s="18"/>
      <c r="G16" s="16"/>
      <c r="H16" s="17"/>
      <c r="I16" s="18"/>
      <c r="J16" s="16"/>
      <c r="K16" s="17"/>
      <c r="L16" s="18"/>
      <c r="M16" s="16"/>
      <c r="N16" s="17">
        <v>10</v>
      </c>
      <c r="O16" s="18"/>
      <c r="P16" s="16"/>
      <c r="Q16" s="14">
        <f>SUM(E16,H16,N16)</f>
        <v>30</v>
      </c>
      <c r="R16" s="15">
        <f t="shared" si="0"/>
        <v>0</v>
      </c>
      <c r="S16" s="3" t="s">
        <v>113</v>
      </c>
    </row>
    <row r="17" spans="2:19" x14ac:dyDescent="0.3">
      <c r="B17" s="13"/>
      <c r="C17" s="13">
        <v>1381</v>
      </c>
      <c r="D17" s="13" t="s">
        <v>22</v>
      </c>
      <c r="E17" s="17">
        <v>100</v>
      </c>
      <c r="F17" s="18"/>
      <c r="G17" s="16"/>
      <c r="H17" s="17"/>
      <c r="I17" s="18"/>
      <c r="J17" s="16"/>
      <c r="K17" s="17"/>
      <c r="L17" s="18"/>
      <c r="M17" s="16"/>
      <c r="N17" s="17">
        <v>40</v>
      </c>
      <c r="O17" s="18"/>
      <c r="P17" s="16"/>
      <c r="Q17" s="14">
        <f>SUM(E17,H17,N17)</f>
        <v>140</v>
      </c>
      <c r="R17" s="15">
        <f t="shared" si="0"/>
        <v>0</v>
      </c>
      <c r="S17" s="3" t="s">
        <v>108</v>
      </c>
    </row>
    <row r="18" spans="2:19" x14ac:dyDescent="0.3">
      <c r="B18" s="13"/>
      <c r="C18" s="13">
        <v>1511</v>
      </c>
      <c r="D18" s="13" t="s">
        <v>23</v>
      </c>
      <c r="E18" s="17">
        <v>1000</v>
      </c>
      <c r="F18" s="18"/>
      <c r="G18" s="16"/>
      <c r="H18" s="17"/>
      <c r="I18" s="18"/>
      <c r="J18" s="16"/>
      <c r="K18" s="17"/>
      <c r="L18" s="18"/>
      <c r="M18" s="16"/>
      <c r="N18" s="17"/>
      <c r="O18" s="18"/>
      <c r="P18" s="16"/>
      <c r="Q18" s="14">
        <f t="shared" si="0"/>
        <v>1000</v>
      </c>
      <c r="R18" s="15">
        <f t="shared" si="0"/>
        <v>0</v>
      </c>
    </row>
    <row r="19" spans="2:19" x14ac:dyDescent="0.3">
      <c r="B19" s="13"/>
      <c r="C19" s="13"/>
      <c r="D19" s="20" t="s">
        <v>24</v>
      </c>
      <c r="E19" s="21">
        <f>SUM(E5:E18)</f>
        <v>21057</v>
      </c>
      <c r="F19" s="18"/>
      <c r="G19" s="16"/>
      <c r="H19" s="21">
        <f>SUM(H5:H18)</f>
        <v>0</v>
      </c>
      <c r="I19" s="22">
        <f>SUM(I5:I18)</f>
        <v>0</v>
      </c>
      <c r="J19" s="16"/>
      <c r="K19" s="21">
        <f>SUM(K5:K18)</f>
        <v>114</v>
      </c>
      <c r="L19" s="22">
        <f>SUM(L5:L18)</f>
        <v>0</v>
      </c>
      <c r="M19" s="16"/>
      <c r="N19" s="21">
        <f>SUM(N5:N18)</f>
        <v>1545</v>
      </c>
      <c r="O19" s="22">
        <f>SUM(O5:O18)</f>
        <v>0</v>
      </c>
      <c r="P19" s="16"/>
      <c r="Q19" s="21">
        <f>SUM(Q5:Q18)</f>
        <v>22716</v>
      </c>
      <c r="R19" s="22">
        <f>SUM(R5:R18)</f>
        <v>0</v>
      </c>
    </row>
    <row r="20" spans="2:19" x14ac:dyDescent="0.3">
      <c r="B20" s="13"/>
      <c r="C20" s="19">
        <v>4111</v>
      </c>
      <c r="D20" s="19" t="s">
        <v>25</v>
      </c>
      <c r="E20" s="17">
        <v>0</v>
      </c>
      <c r="F20" s="18"/>
      <c r="G20" s="16"/>
      <c r="H20" s="17">
        <v>63</v>
      </c>
      <c r="I20" s="18"/>
      <c r="J20" s="16"/>
      <c r="K20" s="17"/>
      <c r="L20" s="18"/>
      <c r="M20" s="16"/>
      <c r="N20" s="17">
        <v>278</v>
      </c>
      <c r="O20" s="18"/>
      <c r="P20" s="16"/>
      <c r="Q20" s="17">
        <f>SUM(E20,H20,N20)</f>
        <v>341</v>
      </c>
      <c r="R20" s="18">
        <f>SUM(F20,I20)</f>
        <v>0</v>
      </c>
      <c r="S20" s="23" t="s">
        <v>114</v>
      </c>
    </row>
    <row r="21" spans="2:19" x14ac:dyDescent="0.3">
      <c r="B21" s="13"/>
      <c r="C21" s="19">
        <v>4112</v>
      </c>
      <c r="D21" s="19" t="s">
        <v>26</v>
      </c>
      <c r="E21" s="17"/>
      <c r="F21" s="18"/>
      <c r="G21" s="16"/>
      <c r="H21" s="17"/>
      <c r="I21" s="18"/>
      <c r="J21" s="16"/>
      <c r="K21" s="17"/>
      <c r="L21" s="18"/>
      <c r="M21" s="16"/>
      <c r="N21" s="17"/>
      <c r="O21" s="18"/>
      <c r="P21" s="16"/>
      <c r="Q21" s="17">
        <f t="shared" ref="Q21:R30" si="1">SUM(E21,H21)</f>
        <v>0</v>
      </c>
      <c r="R21" s="18">
        <f t="shared" si="1"/>
        <v>0</v>
      </c>
    </row>
    <row r="22" spans="2:19" x14ac:dyDescent="0.3">
      <c r="B22" s="13"/>
      <c r="C22" s="19">
        <v>4112</v>
      </c>
      <c r="D22" s="19" t="s">
        <v>27</v>
      </c>
      <c r="E22" s="17">
        <v>565</v>
      </c>
      <c r="F22" s="18"/>
      <c r="G22" s="16"/>
      <c r="H22" s="17"/>
      <c r="I22" s="18"/>
      <c r="J22" s="16"/>
      <c r="K22" s="17"/>
      <c r="L22" s="18"/>
      <c r="M22" s="16"/>
      <c r="N22" s="17"/>
      <c r="O22" s="18"/>
      <c r="P22" s="16"/>
      <c r="Q22" s="17">
        <f t="shared" si="1"/>
        <v>565</v>
      </c>
      <c r="R22" s="18">
        <f t="shared" si="1"/>
        <v>0</v>
      </c>
    </row>
    <row r="23" spans="2:19" x14ac:dyDescent="0.3">
      <c r="B23" s="13"/>
      <c r="C23" s="19">
        <v>4113</v>
      </c>
      <c r="D23" s="19" t="s">
        <v>28</v>
      </c>
      <c r="E23" s="17"/>
      <c r="F23" s="18"/>
      <c r="G23" s="16"/>
      <c r="H23" s="17"/>
      <c r="I23" s="18"/>
      <c r="J23" s="16"/>
      <c r="K23" s="17"/>
      <c r="L23" s="18"/>
      <c r="M23" s="16"/>
      <c r="N23" s="17"/>
      <c r="O23" s="18"/>
      <c r="P23" s="16"/>
      <c r="Q23" s="17">
        <f t="shared" si="1"/>
        <v>0</v>
      </c>
      <c r="R23" s="18">
        <f t="shared" si="1"/>
        <v>0</v>
      </c>
    </row>
    <row r="24" spans="2:19" x14ac:dyDescent="0.3">
      <c r="B24" s="13"/>
      <c r="C24" s="19">
        <v>4116</v>
      </c>
      <c r="D24" s="19" t="s">
        <v>29</v>
      </c>
      <c r="E24" s="17">
        <v>0</v>
      </c>
      <c r="F24" s="18"/>
      <c r="G24" s="16"/>
      <c r="H24" s="17">
        <v>97</v>
      </c>
      <c r="I24" s="18"/>
      <c r="J24" s="16"/>
      <c r="K24" s="17">
        <v>540</v>
      </c>
      <c r="L24" s="18"/>
      <c r="M24" s="16"/>
      <c r="N24" s="17"/>
      <c r="O24" s="18"/>
      <c r="P24" s="16"/>
      <c r="Q24" s="17">
        <f>SUM(E24,H24,K24)</f>
        <v>637</v>
      </c>
      <c r="R24" s="18">
        <f t="shared" si="1"/>
        <v>0</v>
      </c>
      <c r="S24" s="23"/>
    </row>
    <row r="25" spans="2:19" x14ac:dyDescent="0.3">
      <c r="B25" s="13"/>
      <c r="C25" s="19">
        <v>4121</v>
      </c>
      <c r="D25" s="19" t="s">
        <v>30</v>
      </c>
      <c r="E25" s="17"/>
      <c r="F25" s="18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>
        <f t="shared" si="1"/>
        <v>0</v>
      </c>
      <c r="R25" s="18">
        <f t="shared" si="1"/>
        <v>0</v>
      </c>
    </row>
    <row r="26" spans="2:19" x14ac:dyDescent="0.3">
      <c r="B26" s="13"/>
      <c r="C26" s="19">
        <v>4122</v>
      </c>
      <c r="D26" s="19" t="s">
        <v>31</v>
      </c>
      <c r="E26" s="17"/>
      <c r="F26" s="18"/>
      <c r="G26" s="16"/>
      <c r="H26" s="17"/>
      <c r="I26" s="18"/>
      <c r="J26" s="16"/>
      <c r="K26" s="17"/>
      <c r="L26" s="18"/>
      <c r="M26" s="16"/>
      <c r="N26" s="17"/>
      <c r="O26" s="18"/>
      <c r="P26" s="16"/>
      <c r="Q26" s="17">
        <f t="shared" si="1"/>
        <v>0</v>
      </c>
      <c r="R26" s="18">
        <f t="shared" si="1"/>
        <v>0</v>
      </c>
    </row>
    <row r="27" spans="2:19" x14ac:dyDescent="0.3">
      <c r="B27" s="13"/>
      <c r="C27" s="19">
        <v>4121</v>
      </c>
      <c r="D27" s="19" t="s">
        <v>32</v>
      </c>
      <c r="E27" s="17">
        <v>37</v>
      </c>
      <c r="F27" s="18"/>
      <c r="G27" s="16"/>
      <c r="H27" s="17"/>
      <c r="I27" s="18"/>
      <c r="J27" s="16"/>
      <c r="K27" s="17"/>
      <c r="L27" s="18"/>
      <c r="M27" s="16"/>
      <c r="N27" s="17"/>
      <c r="O27" s="18"/>
      <c r="P27" s="16"/>
      <c r="Q27" s="17">
        <f t="shared" si="1"/>
        <v>37</v>
      </c>
      <c r="R27" s="18">
        <f t="shared" si="1"/>
        <v>0</v>
      </c>
    </row>
    <row r="28" spans="2:19" x14ac:dyDescent="0.3">
      <c r="B28" s="13"/>
      <c r="C28" s="19">
        <v>4122</v>
      </c>
      <c r="D28" s="19" t="s">
        <v>33</v>
      </c>
      <c r="E28" s="17">
        <v>0</v>
      </c>
      <c r="F28" s="18"/>
      <c r="G28" s="16"/>
      <c r="H28" s="17"/>
      <c r="I28" s="18"/>
      <c r="J28" s="16"/>
      <c r="K28" s="17">
        <v>31</v>
      </c>
      <c r="L28" s="18"/>
      <c r="M28" s="16"/>
      <c r="N28" s="17"/>
      <c r="O28" s="18"/>
      <c r="P28" s="16"/>
      <c r="Q28" s="17">
        <f>SUM(E28,H28,K28)</f>
        <v>31</v>
      </c>
      <c r="R28" s="18">
        <f t="shared" si="1"/>
        <v>0</v>
      </c>
    </row>
    <row r="29" spans="2:19" x14ac:dyDescent="0.3">
      <c r="B29" s="13"/>
      <c r="C29" s="19">
        <v>4216</v>
      </c>
      <c r="D29" s="19" t="s">
        <v>34</v>
      </c>
      <c r="E29" s="17">
        <v>0</v>
      </c>
      <c r="F29" s="18"/>
      <c r="G29" s="16"/>
      <c r="H29" s="17">
        <v>557</v>
      </c>
      <c r="I29" s="18"/>
      <c r="J29" s="16"/>
      <c r="K29" s="17"/>
      <c r="L29" s="18"/>
      <c r="M29" s="16"/>
      <c r="N29" s="17"/>
      <c r="O29" s="18"/>
      <c r="P29" s="16"/>
      <c r="Q29" s="17">
        <f t="shared" si="1"/>
        <v>557</v>
      </c>
      <c r="R29" s="18">
        <f t="shared" si="1"/>
        <v>0</v>
      </c>
      <c r="S29" s="23"/>
    </row>
    <row r="30" spans="2:19" x14ac:dyDescent="0.3">
      <c r="B30" s="13"/>
      <c r="C30" s="19">
        <v>4222</v>
      </c>
      <c r="D30" s="19" t="s">
        <v>35</v>
      </c>
      <c r="E30" s="17">
        <v>0</v>
      </c>
      <c r="F30" s="18"/>
      <c r="G30" s="16"/>
      <c r="H30" s="17"/>
      <c r="I30" s="18"/>
      <c r="J30" s="16"/>
      <c r="K30" s="17"/>
      <c r="L30" s="18"/>
      <c r="M30" s="16"/>
      <c r="N30" s="17"/>
      <c r="O30" s="18"/>
      <c r="P30" s="16"/>
      <c r="Q30" s="17">
        <f t="shared" si="1"/>
        <v>0</v>
      </c>
      <c r="R30" s="18">
        <f t="shared" si="1"/>
        <v>0</v>
      </c>
    </row>
    <row r="31" spans="2:19" ht="21" thickBot="1" x14ac:dyDescent="0.35">
      <c r="B31" s="13"/>
      <c r="C31" s="19"/>
      <c r="D31" s="24" t="s">
        <v>36</v>
      </c>
      <c r="E31" s="25">
        <f>SUM(E20:E30)</f>
        <v>602</v>
      </c>
      <c r="F31" s="26"/>
      <c r="G31" s="16"/>
      <c r="H31" s="25">
        <f>SUM(H20:H30)</f>
        <v>717</v>
      </c>
      <c r="I31" s="26">
        <f>SUM(I20:I30)</f>
        <v>0</v>
      </c>
      <c r="J31" s="16"/>
      <c r="K31" s="25">
        <f>SUM(K20:K30)</f>
        <v>571</v>
      </c>
      <c r="L31" s="26">
        <f>SUM(L20:L30)</f>
        <v>0</v>
      </c>
      <c r="M31" s="16"/>
      <c r="N31" s="25">
        <f>SUM(N20:N30)</f>
        <v>278</v>
      </c>
      <c r="O31" s="26">
        <f>SUM(O20:O30)</f>
        <v>0</v>
      </c>
      <c r="P31" s="16"/>
      <c r="Q31" s="25">
        <f>SUM(Q20:Q30)</f>
        <v>2168</v>
      </c>
      <c r="R31" s="26">
        <f>SUM(R20:R30)</f>
        <v>0</v>
      </c>
    </row>
    <row r="32" spans="2:19" ht="21" thickBot="1" x14ac:dyDescent="0.35">
      <c r="B32" s="27"/>
      <c r="C32" s="28"/>
      <c r="D32" s="29"/>
      <c r="G32" s="16"/>
      <c r="J32" s="16"/>
      <c r="M32" s="16"/>
      <c r="P32" s="16"/>
    </row>
    <row r="33" spans="2:19" x14ac:dyDescent="0.3">
      <c r="B33" s="13"/>
      <c r="C33" s="19"/>
      <c r="D33" s="30" t="s">
        <v>37</v>
      </c>
      <c r="E33" s="31"/>
      <c r="F33" s="32"/>
      <c r="G33" s="16"/>
      <c r="H33" s="31"/>
      <c r="I33" s="32"/>
      <c r="J33" s="16"/>
      <c r="K33" s="31"/>
      <c r="L33" s="32"/>
      <c r="M33" s="16"/>
      <c r="N33" s="31"/>
      <c r="O33" s="32"/>
      <c r="P33" s="16"/>
      <c r="Q33" s="31"/>
      <c r="R33" s="32"/>
    </row>
    <row r="34" spans="2:19" x14ac:dyDescent="0.3">
      <c r="B34" s="13">
        <v>1032</v>
      </c>
      <c r="C34" s="13"/>
      <c r="D34" s="33" t="s">
        <v>38</v>
      </c>
      <c r="E34" s="34">
        <v>500</v>
      </c>
      <c r="F34" s="35">
        <v>850</v>
      </c>
      <c r="G34" s="16"/>
      <c r="H34" s="34"/>
      <c r="I34" s="35"/>
      <c r="J34" s="16"/>
      <c r="K34" s="34"/>
      <c r="L34" s="35">
        <v>12</v>
      </c>
      <c r="M34" s="16"/>
      <c r="N34" s="34"/>
      <c r="O34" s="35"/>
      <c r="P34" s="16"/>
      <c r="Q34" s="34">
        <f>SUM(E34,H34)</f>
        <v>500</v>
      </c>
      <c r="R34" s="35">
        <f>SUM(F34,I34,L34)</f>
        <v>862</v>
      </c>
    </row>
    <row r="35" spans="2:19" x14ac:dyDescent="0.3">
      <c r="B35" s="13">
        <v>2212</v>
      </c>
      <c r="C35" s="13"/>
      <c r="D35" s="33" t="s">
        <v>39</v>
      </c>
      <c r="E35" s="17">
        <v>14</v>
      </c>
      <c r="F35" s="18">
        <v>723</v>
      </c>
      <c r="G35" s="16"/>
      <c r="H35" s="17"/>
      <c r="I35" s="18">
        <v>-59</v>
      </c>
      <c r="J35" s="16"/>
      <c r="K35" s="17"/>
      <c r="L35" s="18"/>
      <c r="M35" s="16"/>
      <c r="N35" s="17"/>
      <c r="O35" s="18"/>
      <c r="P35" s="16"/>
      <c r="Q35" s="34">
        <f t="shared" ref="Q35:R76" si="2">SUM(E35,H35)</f>
        <v>14</v>
      </c>
      <c r="R35" s="35">
        <f t="shared" si="2"/>
        <v>664</v>
      </c>
      <c r="S35" s="23"/>
    </row>
    <row r="36" spans="2:19" x14ac:dyDescent="0.3">
      <c r="B36" s="13">
        <v>2219</v>
      </c>
      <c r="C36" s="13"/>
      <c r="D36" s="33" t="s">
        <v>40</v>
      </c>
      <c r="E36" s="34">
        <v>0</v>
      </c>
      <c r="F36" s="35">
        <v>400</v>
      </c>
      <c r="G36" s="16"/>
      <c r="H36" s="34"/>
      <c r="I36" s="35">
        <v>300</v>
      </c>
      <c r="J36" s="16"/>
      <c r="K36" s="34"/>
      <c r="L36" s="35"/>
      <c r="M36" s="16"/>
      <c r="N36" s="34"/>
      <c r="O36" s="35">
        <v>1487</v>
      </c>
      <c r="P36" s="16"/>
      <c r="Q36" s="34">
        <f t="shared" si="2"/>
        <v>0</v>
      </c>
      <c r="R36" s="35">
        <f>SUM(F36,I36,O36)</f>
        <v>2187</v>
      </c>
      <c r="S36" s="23" t="s">
        <v>109</v>
      </c>
    </row>
    <row r="37" spans="2:19" x14ac:dyDescent="0.3">
      <c r="B37" s="13">
        <v>2221</v>
      </c>
      <c r="C37" s="13"/>
      <c r="D37" s="33" t="s">
        <v>41</v>
      </c>
      <c r="E37" s="34">
        <v>0</v>
      </c>
      <c r="F37" s="35">
        <v>30</v>
      </c>
      <c r="G37" s="16"/>
      <c r="H37" s="34"/>
      <c r="I37" s="35"/>
      <c r="J37" s="16"/>
      <c r="K37" s="34"/>
      <c r="L37" s="35"/>
      <c r="M37" s="16"/>
      <c r="N37" s="34"/>
      <c r="O37" s="35"/>
      <c r="P37" s="16"/>
      <c r="Q37" s="34">
        <f t="shared" si="2"/>
        <v>0</v>
      </c>
      <c r="R37" s="35">
        <f t="shared" si="2"/>
        <v>30</v>
      </c>
    </row>
    <row r="38" spans="2:19" x14ac:dyDescent="0.3">
      <c r="B38" s="13">
        <v>2229</v>
      </c>
      <c r="C38" s="13"/>
      <c r="D38" s="33" t="s">
        <v>42</v>
      </c>
      <c r="E38" s="34">
        <v>0</v>
      </c>
      <c r="F38" s="35">
        <v>50</v>
      </c>
      <c r="G38" s="16"/>
      <c r="H38" s="34"/>
      <c r="I38" s="35"/>
      <c r="J38" s="16"/>
      <c r="K38" s="34"/>
      <c r="L38" s="35"/>
      <c r="M38" s="16"/>
      <c r="N38" s="34"/>
      <c r="O38" s="35"/>
      <c r="P38" s="16"/>
      <c r="Q38" s="34">
        <f t="shared" si="2"/>
        <v>0</v>
      </c>
      <c r="R38" s="35">
        <f t="shared" si="2"/>
        <v>50</v>
      </c>
    </row>
    <row r="39" spans="2:19" x14ac:dyDescent="0.3">
      <c r="B39" s="13">
        <v>2292</v>
      </c>
      <c r="C39" s="13"/>
      <c r="D39" s="33" t="s">
        <v>43</v>
      </c>
      <c r="E39" s="34">
        <v>0</v>
      </c>
      <c r="F39" s="35">
        <v>144</v>
      </c>
      <c r="G39" s="16"/>
      <c r="H39" s="34"/>
      <c r="I39" s="35"/>
      <c r="J39" s="16"/>
      <c r="K39" s="34"/>
      <c r="L39" s="35"/>
      <c r="M39" s="16"/>
      <c r="N39" s="34"/>
      <c r="O39" s="35"/>
      <c r="P39" s="16"/>
      <c r="Q39" s="34">
        <f t="shared" si="2"/>
        <v>0</v>
      </c>
      <c r="R39" s="35">
        <f t="shared" si="2"/>
        <v>144</v>
      </c>
    </row>
    <row r="40" spans="2:19" x14ac:dyDescent="0.3">
      <c r="B40" s="13">
        <v>2321</v>
      </c>
      <c r="C40" s="13"/>
      <c r="D40" s="33" t="s">
        <v>44</v>
      </c>
      <c r="E40" s="34">
        <v>0</v>
      </c>
      <c r="F40" s="35">
        <v>350</v>
      </c>
      <c r="G40" s="16"/>
      <c r="H40" s="34"/>
      <c r="I40" s="35"/>
      <c r="J40" s="16"/>
      <c r="K40" s="34"/>
      <c r="L40" s="35"/>
      <c r="M40" s="16"/>
      <c r="N40" s="34"/>
      <c r="O40" s="35"/>
      <c r="P40" s="16"/>
      <c r="Q40" s="34">
        <f t="shared" si="2"/>
        <v>0</v>
      </c>
      <c r="R40" s="35">
        <f t="shared" si="2"/>
        <v>350</v>
      </c>
    </row>
    <row r="41" spans="2:19" x14ac:dyDescent="0.3">
      <c r="B41" s="13">
        <v>2333</v>
      </c>
      <c r="C41" s="13"/>
      <c r="D41" s="33" t="s">
        <v>45</v>
      </c>
      <c r="E41" s="34">
        <v>0</v>
      </c>
      <c r="F41" s="35">
        <v>50</v>
      </c>
      <c r="G41" s="16"/>
      <c r="H41" s="34"/>
      <c r="I41" s="35"/>
      <c r="J41" s="16"/>
      <c r="K41" s="34"/>
      <c r="L41" s="35"/>
      <c r="M41" s="16"/>
      <c r="N41" s="34"/>
      <c r="O41" s="35">
        <v>50</v>
      </c>
      <c r="P41" s="16"/>
      <c r="Q41" s="34">
        <f t="shared" si="2"/>
        <v>0</v>
      </c>
      <c r="R41" s="35">
        <f>SUM(F41,I41,O41)</f>
        <v>100</v>
      </c>
      <c r="S41" s="3" t="s">
        <v>105</v>
      </c>
    </row>
    <row r="42" spans="2:19" x14ac:dyDescent="0.3">
      <c r="B42" s="13">
        <v>3111</v>
      </c>
      <c r="C42" s="13"/>
      <c r="D42" s="33" t="s">
        <v>46</v>
      </c>
      <c r="E42" s="17">
        <v>1</v>
      </c>
      <c r="F42" s="36">
        <v>415</v>
      </c>
      <c r="G42" s="16"/>
      <c r="H42" s="17"/>
      <c r="I42" s="36"/>
      <c r="J42" s="16"/>
      <c r="K42" s="17"/>
      <c r="L42" s="36"/>
      <c r="M42" s="16"/>
      <c r="N42" s="17"/>
      <c r="O42" s="36"/>
      <c r="P42" s="16"/>
      <c r="Q42" s="34">
        <f t="shared" si="2"/>
        <v>1</v>
      </c>
      <c r="R42" s="35">
        <f t="shared" si="2"/>
        <v>415</v>
      </c>
    </row>
    <row r="43" spans="2:19" x14ac:dyDescent="0.3">
      <c r="B43" s="13">
        <v>3113</v>
      </c>
      <c r="C43" s="13"/>
      <c r="D43" s="33" t="s">
        <v>47</v>
      </c>
      <c r="E43" s="17">
        <v>1</v>
      </c>
      <c r="F43" s="35">
        <v>2650</v>
      </c>
      <c r="G43" s="16"/>
      <c r="H43" s="17"/>
      <c r="I43" s="35">
        <v>879</v>
      </c>
      <c r="J43" s="16"/>
      <c r="K43" s="17"/>
      <c r="L43" s="35">
        <v>571</v>
      </c>
      <c r="M43" s="16"/>
      <c r="N43" s="17"/>
      <c r="O43" s="35"/>
      <c r="P43" s="16"/>
      <c r="Q43" s="34">
        <f t="shared" si="2"/>
        <v>1</v>
      </c>
      <c r="R43" s="35">
        <f>SUM(F43,I43,L43)</f>
        <v>4100</v>
      </c>
      <c r="S43" s="23"/>
    </row>
    <row r="44" spans="2:19" x14ac:dyDescent="0.3">
      <c r="B44" s="19">
        <v>3314</v>
      </c>
      <c r="C44" s="19"/>
      <c r="D44" s="37" t="s">
        <v>48</v>
      </c>
      <c r="E44" s="17">
        <v>1</v>
      </c>
      <c r="F44" s="35">
        <v>100</v>
      </c>
      <c r="G44" s="16"/>
      <c r="H44" s="17"/>
      <c r="I44" s="35"/>
      <c r="J44" s="16"/>
      <c r="K44" s="17"/>
      <c r="L44" s="35"/>
      <c r="M44" s="16"/>
      <c r="N44" s="17"/>
      <c r="O44" s="35"/>
      <c r="P44" s="16"/>
      <c r="Q44" s="34">
        <f t="shared" si="2"/>
        <v>1</v>
      </c>
      <c r="R44" s="35">
        <f t="shared" si="2"/>
        <v>100</v>
      </c>
    </row>
    <row r="45" spans="2:19" x14ac:dyDescent="0.3">
      <c r="B45" s="13">
        <v>3319</v>
      </c>
      <c r="C45" s="13"/>
      <c r="D45" s="33" t="s">
        <v>49</v>
      </c>
      <c r="E45" s="17">
        <v>0</v>
      </c>
      <c r="F45" s="18">
        <v>260</v>
      </c>
      <c r="G45" s="16"/>
      <c r="H45" s="17"/>
      <c r="I45" s="18"/>
      <c r="J45" s="16"/>
      <c r="K45" s="17"/>
      <c r="L45" s="18"/>
      <c r="M45" s="16"/>
      <c r="N45" s="17"/>
      <c r="O45" s="18"/>
      <c r="P45" s="16"/>
      <c r="Q45" s="34">
        <f t="shared" si="2"/>
        <v>0</v>
      </c>
      <c r="R45" s="35">
        <f t="shared" si="2"/>
        <v>260</v>
      </c>
    </row>
    <row r="46" spans="2:19" x14ac:dyDescent="0.3">
      <c r="B46" s="13">
        <v>3326</v>
      </c>
      <c r="C46" s="13"/>
      <c r="D46" s="33" t="s">
        <v>50</v>
      </c>
      <c r="E46" s="17">
        <v>0</v>
      </c>
      <c r="F46" s="18">
        <v>10</v>
      </c>
      <c r="G46" s="16"/>
      <c r="H46" s="17"/>
      <c r="I46" s="18"/>
      <c r="J46" s="16"/>
      <c r="K46" s="17"/>
      <c r="L46" s="18"/>
      <c r="M46" s="16"/>
      <c r="N46" s="17"/>
      <c r="O46" s="18"/>
      <c r="P46" s="16"/>
      <c r="Q46" s="34">
        <f t="shared" si="2"/>
        <v>0</v>
      </c>
      <c r="R46" s="35">
        <f t="shared" si="2"/>
        <v>10</v>
      </c>
    </row>
    <row r="47" spans="2:19" x14ac:dyDescent="0.3">
      <c r="B47" s="13">
        <v>3341</v>
      </c>
      <c r="C47" s="13"/>
      <c r="D47" s="33" t="s">
        <v>51</v>
      </c>
      <c r="E47" s="17">
        <v>3</v>
      </c>
      <c r="F47" s="18">
        <v>100</v>
      </c>
      <c r="G47" s="16"/>
      <c r="H47" s="17"/>
      <c r="I47" s="18"/>
      <c r="J47" s="16"/>
      <c r="K47" s="17"/>
      <c r="L47" s="18"/>
      <c r="M47" s="16"/>
      <c r="N47" s="17"/>
      <c r="O47" s="18"/>
      <c r="P47" s="16"/>
      <c r="Q47" s="34">
        <f t="shared" si="2"/>
        <v>3</v>
      </c>
      <c r="R47" s="35">
        <f t="shared" si="2"/>
        <v>100</v>
      </c>
    </row>
    <row r="48" spans="2:19" x14ac:dyDescent="0.3">
      <c r="B48" s="13">
        <v>3349</v>
      </c>
      <c r="C48" s="13"/>
      <c r="D48" s="33" t="s">
        <v>52</v>
      </c>
      <c r="E48" s="17">
        <v>0</v>
      </c>
      <c r="F48" s="18">
        <v>40</v>
      </c>
      <c r="G48" s="16"/>
      <c r="H48" s="17"/>
      <c r="I48" s="18"/>
      <c r="J48" s="16"/>
      <c r="K48" s="17"/>
      <c r="L48" s="18"/>
      <c r="M48" s="16"/>
      <c r="N48" s="17"/>
      <c r="O48" s="18"/>
      <c r="P48" s="16"/>
      <c r="Q48" s="34">
        <f t="shared" si="2"/>
        <v>0</v>
      </c>
      <c r="R48" s="35">
        <f t="shared" si="2"/>
        <v>40</v>
      </c>
    </row>
    <row r="49" spans="2:19" x14ac:dyDescent="0.3">
      <c r="B49" s="13">
        <v>3392</v>
      </c>
      <c r="C49" s="13"/>
      <c r="D49" s="33" t="s">
        <v>53</v>
      </c>
      <c r="E49" s="17">
        <v>400</v>
      </c>
      <c r="F49" s="35">
        <v>1200</v>
      </c>
      <c r="G49" s="16"/>
      <c r="H49" s="17"/>
      <c r="I49" s="35"/>
      <c r="J49" s="16"/>
      <c r="K49" s="17"/>
      <c r="L49" s="35"/>
      <c r="M49" s="16"/>
      <c r="N49" s="17"/>
      <c r="O49" s="35"/>
      <c r="P49" s="16"/>
      <c r="Q49" s="34">
        <f t="shared" si="2"/>
        <v>400</v>
      </c>
      <c r="R49" s="35">
        <f t="shared" si="2"/>
        <v>1200</v>
      </c>
    </row>
    <row r="50" spans="2:19" x14ac:dyDescent="0.3">
      <c r="B50" s="13">
        <v>3399</v>
      </c>
      <c r="C50" s="13"/>
      <c r="D50" s="33" t="s">
        <v>54</v>
      </c>
      <c r="E50" s="17">
        <v>0</v>
      </c>
      <c r="F50" s="35">
        <v>100</v>
      </c>
      <c r="G50" s="16"/>
      <c r="H50" s="17"/>
      <c r="I50" s="35"/>
      <c r="J50" s="16"/>
      <c r="K50" s="17"/>
      <c r="L50" s="35"/>
      <c r="M50" s="16"/>
      <c r="N50" s="17"/>
      <c r="O50" s="35"/>
      <c r="P50" s="16"/>
      <c r="Q50" s="34">
        <f t="shared" si="2"/>
        <v>0</v>
      </c>
      <c r="R50" s="35">
        <f t="shared" si="2"/>
        <v>100</v>
      </c>
    </row>
    <row r="51" spans="2:19" x14ac:dyDescent="0.3">
      <c r="B51" s="13">
        <v>3412</v>
      </c>
      <c r="C51" s="13"/>
      <c r="D51" s="33" t="s">
        <v>55</v>
      </c>
      <c r="E51" s="17">
        <v>0</v>
      </c>
      <c r="F51" s="35">
        <v>100</v>
      </c>
      <c r="G51" s="16"/>
      <c r="H51" s="17"/>
      <c r="I51" s="35"/>
      <c r="J51" s="16"/>
      <c r="K51" s="17"/>
      <c r="L51" s="35"/>
      <c r="M51" s="16"/>
      <c r="N51" s="17"/>
      <c r="O51" s="35"/>
      <c r="P51" s="16"/>
      <c r="Q51" s="34">
        <f t="shared" si="2"/>
        <v>0</v>
      </c>
      <c r="R51" s="35">
        <f t="shared" si="2"/>
        <v>100</v>
      </c>
    </row>
    <row r="52" spans="2:19" x14ac:dyDescent="0.3">
      <c r="B52" s="13">
        <v>3419</v>
      </c>
      <c r="C52" s="13"/>
      <c r="D52" s="33" t="s">
        <v>56</v>
      </c>
      <c r="E52" s="17">
        <v>0</v>
      </c>
      <c r="F52" s="35">
        <v>335</v>
      </c>
      <c r="G52" s="16"/>
      <c r="H52" s="17"/>
      <c r="I52" s="35"/>
      <c r="J52" s="16"/>
      <c r="K52" s="17"/>
      <c r="L52" s="35"/>
      <c r="M52" s="16"/>
      <c r="N52" s="17"/>
      <c r="O52" s="35"/>
      <c r="P52" s="16"/>
      <c r="Q52" s="34">
        <f t="shared" si="2"/>
        <v>0</v>
      </c>
      <c r="R52" s="35">
        <f t="shared" si="2"/>
        <v>335</v>
      </c>
    </row>
    <row r="53" spans="2:19" x14ac:dyDescent="0.3">
      <c r="B53" s="13">
        <v>3511</v>
      </c>
      <c r="C53" s="13"/>
      <c r="D53" s="33" t="s">
        <v>57</v>
      </c>
      <c r="E53" s="17">
        <v>235</v>
      </c>
      <c r="F53" s="35">
        <v>800</v>
      </c>
      <c r="G53" s="16"/>
      <c r="H53" s="17"/>
      <c r="I53" s="35"/>
      <c r="J53" s="16"/>
      <c r="K53" s="17"/>
      <c r="L53" s="35"/>
      <c r="M53" s="16"/>
      <c r="N53" s="17"/>
      <c r="O53" s="35"/>
      <c r="P53" s="16"/>
      <c r="Q53" s="34">
        <f t="shared" si="2"/>
        <v>235</v>
      </c>
      <c r="R53" s="35">
        <f t="shared" si="2"/>
        <v>800</v>
      </c>
    </row>
    <row r="54" spans="2:19" x14ac:dyDescent="0.3">
      <c r="B54" s="13">
        <v>3612</v>
      </c>
      <c r="C54" s="13"/>
      <c r="D54" s="37" t="s">
        <v>58</v>
      </c>
      <c r="E54" s="34">
        <v>555</v>
      </c>
      <c r="F54" s="35">
        <v>300</v>
      </c>
      <c r="G54" s="16"/>
      <c r="H54" s="34"/>
      <c r="I54" s="35"/>
      <c r="J54" s="16"/>
      <c r="K54" s="34"/>
      <c r="L54" s="35"/>
      <c r="M54" s="16"/>
      <c r="N54" s="34"/>
      <c r="O54" s="35"/>
      <c r="P54" s="16"/>
      <c r="Q54" s="34">
        <f t="shared" si="2"/>
        <v>555</v>
      </c>
      <c r="R54" s="35">
        <f t="shared" si="2"/>
        <v>300</v>
      </c>
    </row>
    <row r="55" spans="2:19" x14ac:dyDescent="0.3">
      <c r="B55" s="13">
        <v>3613</v>
      </c>
      <c r="C55" s="13"/>
      <c r="D55" s="37" t="s">
        <v>59</v>
      </c>
      <c r="E55" s="17">
        <v>220</v>
      </c>
      <c r="F55" s="35">
        <v>700</v>
      </c>
      <c r="G55" s="16"/>
      <c r="H55" s="17"/>
      <c r="I55" s="35"/>
      <c r="J55" s="16"/>
      <c r="K55" s="17"/>
      <c r="L55" s="35"/>
      <c r="M55" s="16"/>
      <c r="N55" s="17"/>
      <c r="O55" s="35">
        <v>40</v>
      </c>
      <c r="P55" s="16"/>
      <c r="Q55" s="34">
        <f t="shared" si="2"/>
        <v>220</v>
      </c>
      <c r="R55" s="35">
        <f>SUM(F55,I55,O55)</f>
        <v>740</v>
      </c>
      <c r="S55" s="3" t="s">
        <v>112</v>
      </c>
    </row>
    <row r="56" spans="2:19" x14ac:dyDescent="0.3">
      <c r="B56" s="38">
        <v>3631</v>
      </c>
      <c r="C56" s="38"/>
      <c r="D56" s="33" t="s">
        <v>60</v>
      </c>
      <c r="E56" s="17">
        <v>0</v>
      </c>
      <c r="F56" s="39">
        <v>500</v>
      </c>
      <c r="G56" s="16"/>
      <c r="H56" s="17"/>
      <c r="I56" s="39"/>
      <c r="J56" s="16"/>
      <c r="K56" s="17"/>
      <c r="L56" s="39"/>
      <c r="M56" s="16"/>
      <c r="N56" s="17"/>
      <c r="O56" s="39"/>
      <c r="P56" s="16"/>
      <c r="Q56" s="34">
        <f t="shared" si="2"/>
        <v>0</v>
      </c>
      <c r="R56" s="35">
        <f t="shared" si="2"/>
        <v>500</v>
      </c>
    </row>
    <row r="57" spans="2:19" x14ac:dyDescent="0.3">
      <c r="B57" s="13">
        <v>3632</v>
      </c>
      <c r="C57" s="13"/>
      <c r="D57" s="33" t="s">
        <v>61</v>
      </c>
      <c r="E57" s="17">
        <v>100</v>
      </c>
      <c r="F57" s="35">
        <v>200</v>
      </c>
      <c r="G57" s="16"/>
      <c r="H57" s="17"/>
      <c r="I57" s="35"/>
      <c r="J57" s="16"/>
      <c r="K57" s="17">
        <v>4</v>
      </c>
      <c r="L57" s="35"/>
      <c r="M57" s="16"/>
      <c r="N57" s="17"/>
      <c r="O57" s="35"/>
      <c r="P57" s="16"/>
      <c r="Q57" s="34">
        <f>SUM(E57,H57,K57)</f>
        <v>104</v>
      </c>
      <c r="R57" s="35">
        <f t="shared" si="2"/>
        <v>200</v>
      </c>
    </row>
    <row r="58" spans="2:19" x14ac:dyDescent="0.3">
      <c r="B58" s="13">
        <v>3636</v>
      </c>
      <c r="C58" s="13"/>
      <c r="D58" s="33" t="s">
        <v>62</v>
      </c>
      <c r="E58" s="17">
        <v>0</v>
      </c>
      <c r="F58" s="35">
        <v>6</v>
      </c>
      <c r="G58" s="16"/>
      <c r="H58" s="17"/>
      <c r="I58" s="35"/>
      <c r="J58" s="16"/>
      <c r="K58" s="17"/>
      <c r="L58" s="35"/>
      <c r="M58" s="16"/>
      <c r="N58" s="17"/>
      <c r="O58" s="35"/>
      <c r="P58" s="16"/>
      <c r="Q58" s="34">
        <f t="shared" si="2"/>
        <v>0</v>
      </c>
      <c r="R58" s="35">
        <f t="shared" si="2"/>
        <v>6</v>
      </c>
    </row>
    <row r="59" spans="2:19" x14ac:dyDescent="0.3">
      <c r="B59" s="13">
        <v>3639</v>
      </c>
      <c r="C59" s="13"/>
      <c r="D59" s="40" t="s">
        <v>63</v>
      </c>
      <c r="E59" s="34">
        <v>48</v>
      </c>
      <c r="F59" s="35">
        <v>1430</v>
      </c>
      <c r="G59" s="16"/>
      <c r="H59" s="34">
        <v>119</v>
      </c>
      <c r="I59" s="35"/>
      <c r="J59" s="16"/>
      <c r="K59" s="34"/>
      <c r="L59" s="35"/>
      <c r="M59" s="16"/>
      <c r="N59" s="34"/>
      <c r="O59" s="35">
        <v>200</v>
      </c>
      <c r="P59" s="16"/>
      <c r="Q59" s="34">
        <f t="shared" si="2"/>
        <v>167</v>
      </c>
      <c r="R59" s="35">
        <f>SUM(F59,I59,O59)</f>
        <v>1630</v>
      </c>
      <c r="S59" s="3" t="s">
        <v>118</v>
      </c>
    </row>
    <row r="60" spans="2:19" x14ac:dyDescent="0.3">
      <c r="B60" s="13">
        <v>3721</v>
      </c>
      <c r="C60" s="13"/>
      <c r="D60" s="33" t="s">
        <v>64</v>
      </c>
      <c r="E60" s="41">
        <v>0</v>
      </c>
      <c r="F60" s="35">
        <v>150</v>
      </c>
      <c r="G60" s="42"/>
      <c r="H60" s="41"/>
      <c r="I60" s="35"/>
      <c r="J60" s="42"/>
      <c r="K60" s="41"/>
      <c r="L60" s="35"/>
      <c r="M60" s="42"/>
      <c r="N60" s="41"/>
      <c r="O60" s="35"/>
      <c r="P60" s="42"/>
      <c r="Q60" s="34">
        <f t="shared" si="2"/>
        <v>0</v>
      </c>
      <c r="R60" s="35">
        <f t="shared" si="2"/>
        <v>150</v>
      </c>
    </row>
    <row r="61" spans="2:19" x14ac:dyDescent="0.3">
      <c r="B61" s="13">
        <v>3722</v>
      </c>
      <c r="C61" s="13"/>
      <c r="D61" s="33" t="s">
        <v>65</v>
      </c>
      <c r="E61" s="17">
        <v>25</v>
      </c>
      <c r="F61" s="35">
        <v>900</v>
      </c>
      <c r="G61" s="16"/>
      <c r="H61" s="17"/>
      <c r="I61" s="35"/>
      <c r="J61" s="16"/>
      <c r="K61" s="17"/>
      <c r="L61" s="35"/>
      <c r="M61" s="16"/>
      <c r="N61" s="17"/>
      <c r="O61" s="35"/>
      <c r="P61" s="16"/>
      <c r="Q61" s="34">
        <f t="shared" si="2"/>
        <v>25</v>
      </c>
      <c r="R61" s="35">
        <f t="shared" si="2"/>
        <v>900</v>
      </c>
    </row>
    <row r="62" spans="2:19" x14ac:dyDescent="0.3">
      <c r="B62" s="19">
        <v>3723</v>
      </c>
      <c r="C62" s="19"/>
      <c r="D62" s="37" t="s">
        <v>66</v>
      </c>
      <c r="E62" s="17">
        <v>0</v>
      </c>
      <c r="F62" s="35">
        <v>400</v>
      </c>
      <c r="G62" s="16"/>
      <c r="H62" s="17"/>
      <c r="I62" s="35"/>
      <c r="J62" s="16"/>
      <c r="K62" s="17"/>
      <c r="L62" s="35"/>
      <c r="M62" s="16"/>
      <c r="N62" s="17"/>
      <c r="O62" s="35"/>
      <c r="P62" s="16"/>
      <c r="Q62" s="34">
        <f t="shared" si="2"/>
        <v>0</v>
      </c>
      <c r="R62" s="35">
        <f t="shared" si="2"/>
        <v>400</v>
      </c>
    </row>
    <row r="63" spans="2:19" x14ac:dyDescent="0.3">
      <c r="B63" s="19">
        <v>3725</v>
      </c>
      <c r="C63" s="19"/>
      <c r="D63" s="37" t="s">
        <v>67</v>
      </c>
      <c r="E63" s="17">
        <v>190</v>
      </c>
      <c r="F63" s="35">
        <v>0</v>
      </c>
      <c r="G63" s="16"/>
      <c r="H63" s="17"/>
      <c r="I63" s="35"/>
      <c r="J63" s="16"/>
      <c r="K63" s="17"/>
      <c r="L63" s="35"/>
      <c r="M63" s="16"/>
      <c r="N63" s="17"/>
      <c r="O63" s="35"/>
      <c r="P63" s="16"/>
      <c r="Q63" s="34">
        <f t="shared" si="2"/>
        <v>190</v>
      </c>
      <c r="R63" s="35">
        <f t="shared" si="2"/>
        <v>0</v>
      </c>
    </row>
    <row r="64" spans="2:19" x14ac:dyDescent="0.3">
      <c r="B64" s="19">
        <v>3726</v>
      </c>
      <c r="C64" s="19"/>
      <c r="D64" s="37" t="s">
        <v>68</v>
      </c>
      <c r="E64" s="17">
        <v>0</v>
      </c>
      <c r="F64" s="35">
        <v>50</v>
      </c>
      <c r="G64" s="16"/>
      <c r="H64" s="17"/>
      <c r="I64" s="35"/>
      <c r="J64" s="16"/>
      <c r="K64" s="17"/>
      <c r="L64" s="35"/>
      <c r="M64" s="16"/>
      <c r="N64" s="17"/>
      <c r="O64" s="35">
        <v>5</v>
      </c>
      <c r="P64" s="16"/>
      <c r="Q64" s="34">
        <f t="shared" si="2"/>
        <v>0</v>
      </c>
      <c r="R64" s="35">
        <f>SUM(F64,I64,O64)</f>
        <v>55</v>
      </c>
      <c r="S64" s="3" t="s">
        <v>119</v>
      </c>
    </row>
    <row r="65" spans="2:27" x14ac:dyDescent="0.3">
      <c r="B65" s="19">
        <v>3729</v>
      </c>
      <c r="C65" s="19"/>
      <c r="D65" s="37" t="s">
        <v>69</v>
      </c>
      <c r="E65" s="17">
        <v>2</v>
      </c>
      <c r="F65" s="35">
        <v>0</v>
      </c>
      <c r="G65" s="16"/>
      <c r="H65" s="17"/>
      <c r="I65" s="35"/>
      <c r="J65" s="16"/>
      <c r="K65" s="17"/>
      <c r="L65" s="35"/>
      <c r="M65" s="16"/>
      <c r="N65" s="17"/>
      <c r="O65" s="35"/>
      <c r="P65" s="16"/>
      <c r="Q65" s="34">
        <f>SUM(E65,H65,K65)</f>
        <v>2</v>
      </c>
      <c r="R65" s="35">
        <f t="shared" si="2"/>
        <v>0</v>
      </c>
    </row>
    <row r="66" spans="2:27" x14ac:dyDescent="0.3">
      <c r="B66" s="19">
        <v>3745</v>
      </c>
      <c r="C66" s="19"/>
      <c r="D66" s="37" t="s">
        <v>70</v>
      </c>
      <c r="E66" s="17">
        <v>0</v>
      </c>
      <c r="F66" s="35">
        <v>1150</v>
      </c>
      <c r="G66" s="17"/>
      <c r="H66" s="17"/>
      <c r="I66" s="35">
        <v>147</v>
      </c>
      <c r="J66" s="17"/>
      <c r="K66" s="17"/>
      <c r="L66" s="35"/>
      <c r="M66" s="17"/>
      <c r="N66" s="17"/>
      <c r="O66" s="35"/>
      <c r="Q66" s="34">
        <f t="shared" si="2"/>
        <v>0</v>
      </c>
      <c r="R66" s="35">
        <f>SUM(F66,I66)</f>
        <v>1297</v>
      </c>
      <c r="S66" s="43"/>
    </row>
    <row r="67" spans="2:27" x14ac:dyDescent="0.3">
      <c r="B67" s="19">
        <v>4339</v>
      </c>
      <c r="C67" s="19"/>
      <c r="D67" s="37" t="s">
        <v>71</v>
      </c>
      <c r="E67" s="17">
        <v>0</v>
      </c>
      <c r="F67" s="35">
        <v>2</v>
      </c>
      <c r="G67" s="16"/>
      <c r="H67" s="17"/>
      <c r="I67" s="35"/>
      <c r="J67" s="16"/>
      <c r="K67" s="17"/>
      <c r="L67" s="35"/>
      <c r="M67" s="16"/>
      <c r="N67" s="17"/>
      <c r="O67" s="35"/>
      <c r="P67" s="16"/>
      <c r="Q67" s="34">
        <f t="shared" si="2"/>
        <v>0</v>
      </c>
      <c r="R67" s="35">
        <f t="shared" si="2"/>
        <v>2</v>
      </c>
    </row>
    <row r="68" spans="2:27" x14ac:dyDescent="0.3">
      <c r="B68" s="19">
        <v>5213</v>
      </c>
      <c r="C68" s="19"/>
      <c r="D68" s="37" t="s">
        <v>72</v>
      </c>
      <c r="E68" s="34">
        <v>0</v>
      </c>
      <c r="F68" s="35">
        <v>90</v>
      </c>
      <c r="G68" s="16"/>
      <c r="H68" s="34"/>
      <c r="I68" s="35"/>
      <c r="J68" s="16"/>
      <c r="K68" s="34"/>
      <c r="L68" s="35">
        <v>130</v>
      </c>
      <c r="M68" s="16"/>
      <c r="N68" s="34"/>
      <c r="O68" s="35"/>
      <c r="P68" s="16"/>
      <c r="Q68" s="34">
        <f t="shared" si="2"/>
        <v>0</v>
      </c>
      <c r="R68" s="35">
        <f>SUM(F68,I68,L68)</f>
        <v>220</v>
      </c>
      <c r="S68" s="23"/>
      <c r="T68" s="23"/>
      <c r="U68" s="23"/>
      <c r="V68" s="23"/>
      <c r="W68" s="23"/>
      <c r="X68" s="23"/>
      <c r="Y68" s="23"/>
      <c r="Z68" s="23"/>
      <c r="AA68" s="23"/>
    </row>
    <row r="69" spans="2:27" x14ac:dyDescent="0.3">
      <c r="B69" s="13">
        <v>5512</v>
      </c>
      <c r="C69" s="13"/>
      <c r="D69" s="33" t="s">
        <v>73</v>
      </c>
      <c r="E69" s="17">
        <v>0</v>
      </c>
      <c r="F69" s="35">
        <v>400</v>
      </c>
      <c r="G69" s="16"/>
      <c r="H69" s="17"/>
      <c r="I69" s="35"/>
      <c r="J69" s="16"/>
      <c r="K69" s="17"/>
      <c r="L69" s="35">
        <v>50</v>
      </c>
      <c r="M69" s="16"/>
      <c r="N69" s="17"/>
      <c r="O69" s="35"/>
      <c r="P69" s="16"/>
      <c r="Q69" s="34">
        <f t="shared" si="2"/>
        <v>0</v>
      </c>
      <c r="R69" s="35">
        <f>SUM(F69,I69,L69)</f>
        <v>450</v>
      </c>
    </row>
    <row r="70" spans="2:27" x14ac:dyDescent="0.3">
      <c r="B70" s="13">
        <v>6112</v>
      </c>
      <c r="C70" s="13"/>
      <c r="D70" s="33" t="s">
        <v>74</v>
      </c>
      <c r="E70" s="17">
        <v>0</v>
      </c>
      <c r="F70" s="18">
        <v>2300</v>
      </c>
      <c r="G70" s="16"/>
      <c r="H70" s="17"/>
      <c r="I70" s="18"/>
      <c r="J70" s="16"/>
      <c r="K70" s="17"/>
      <c r="L70" s="18"/>
      <c r="M70" s="16"/>
      <c r="N70" s="17"/>
      <c r="O70" s="18"/>
      <c r="P70" s="16"/>
      <c r="Q70" s="34">
        <f t="shared" si="2"/>
        <v>0</v>
      </c>
      <c r="R70" s="35">
        <f t="shared" si="2"/>
        <v>2300</v>
      </c>
    </row>
    <row r="71" spans="2:27" x14ac:dyDescent="0.3">
      <c r="B71" s="13">
        <v>6114</v>
      </c>
      <c r="C71" s="13"/>
      <c r="D71" s="33" t="s">
        <v>115</v>
      </c>
      <c r="E71" s="17">
        <v>0</v>
      </c>
      <c r="F71" s="18">
        <v>0</v>
      </c>
      <c r="G71" s="16"/>
      <c r="H71" s="17"/>
      <c r="I71" s="18"/>
      <c r="J71" s="16"/>
      <c r="K71" s="17"/>
      <c r="L71" s="18"/>
      <c r="M71" s="16"/>
      <c r="N71" s="17"/>
      <c r="O71" s="18">
        <v>31</v>
      </c>
      <c r="P71" s="16"/>
      <c r="Q71" s="34">
        <f t="shared" si="2"/>
        <v>0</v>
      </c>
      <c r="R71" s="35">
        <f>O71</f>
        <v>31</v>
      </c>
      <c r="S71" s="3" t="s">
        <v>116</v>
      </c>
    </row>
    <row r="72" spans="2:27" x14ac:dyDescent="0.3">
      <c r="B72" s="13">
        <v>6171</v>
      </c>
      <c r="C72" s="13"/>
      <c r="D72" s="33" t="s">
        <v>75</v>
      </c>
      <c r="E72" s="17">
        <v>7</v>
      </c>
      <c r="F72" s="18">
        <v>2900</v>
      </c>
      <c r="G72" s="16"/>
      <c r="H72" s="17"/>
      <c r="I72" s="18"/>
      <c r="J72" s="16"/>
      <c r="K72" s="17"/>
      <c r="L72" s="18">
        <v>59</v>
      </c>
      <c r="M72" s="16"/>
      <c r="N72" s="17"/>
      <c r="O72" s="18"/>
      <c r="P72" s="16"/>
      <c r="Q72" s="34">
        <f t="shared" si="2"/>
        <v>7</v>
      </c>
      <c r="R72" s="35">
        <f>SUM(F72,I72,L72)</f>
        <v>2959</v>
      </c>
    </row>
    <row r="73" spans="2:27" x14ac:dyDescent="0.3">
      <c r="B73" s="13">
        <v>6310</v>
      </c>
      <c r="C73" s="13"/>
      <c r="D73" s="37" t="s">
        <v>76</v>
      </c>
      <c r="E73" s="17">
        <v>2</v>
      </c>
      <c r="F73" s="35">
        <v>260</v>
      </c>
      <c r="G73" s="16"/>
      <c r="H73" s="17"/>
      <c r="I73" s="35"/>
      <c r="J73" s="16"/>
      <c r="K73" s="17"/>
      <c r="L73" s="35"/>
      <c r="M73" s="16"/>
      <c r="N73" s="17"/>
      <c r="O73" s="35"/>
      <c r="P73" s="16"/>
      <c r="Q73" s="34">
        <f t="shared" si="2"/>
        <v>2</v>
      </c>
      <c r="R73" s="35">
        <f t="shared" si="2"/>
        <v>260</v>
      </c>
    </row>
    <row r="74" spans="2:27" x14ac:dyDescent="0.3">
      <c r="B74" s="13">
        <v>6399</v>
      </c>
      <c r="C74" s="13"/>
      <c r="D74" s="37" t="s">
        <v>77</v>
      </c>
      <c r="E74" s="17">
        <v>0</v>
      </c>
      <c r="F74" s="35">
        <v>100</v>
      </c>
      <c r="G74" s="16"/>
      <c r="H74" s="17"/>
      <c r="I74" s="35"/>
      <c r="J74" s="16"/>
      <c r="K74" s="17"/>
      <c r="L74" s="35"/>
      <c r="M74" s="16"/>
      <c r="N74" s="17"/>
      <c r="O74" s="35"/>
      <c r="P74" s="16"/>
      <c r="Q74" s="34">
        <f t="shared" si="2"/>
        <v>0</v>
      </c>
      <c r="R74" s="35">
        <f t="shared" si="2"/>
        <v>100</v>
      </c>
    </row>
    <row r="75" spans="2:27" x14ac:dyDescent="0.3">
      <c r="B75" s="13">
        <v>6402</v>
      </c>
      <c r="C75" s="13"/>
      <c r="D75" s="37" t="s">
        <v>78</v>
      </c>
      <c r="E75" s="17">
        <v>0</v>
      </c>
      <c r="F75" s="35">
        <v>0</v>
      </c>
      <c r="G75" s="16"/>
      <c r="H75" s="17"/>
      <c r="I75" s="35"/>
      <c r="J75" s="16"/>
      <c r="K75" s="17">
        <v>3</v>
      </c>
      <c r="L75" s="35"/>
      <c r="M75" s="16"/>
      <c r="N75" s="17"/>
      <c r="O75" s="35"/>
      <c r="P75" s="16"/>
      <c r="Q75" s="34">
        <f>SUM(E75,H75,K75)</f>
        <v>3</v>
      </c>
      <c r="R75" s="35">
        <f t="shared" si="2"/>
        <v>0</v>
      </c>
    </row>
    <row r="76" spans="2:27" x14ac:dyDescent="0.3">
      <c r="B76" s="13">
        <v>6409</v>
      </c>
      <c r="C76" s="13"/>
      <c r="D76" s="33" t="s">
        <v>79</v>
      </c>
      <c r="E76" s="17">
        <v>0</v>
      </c>
      <c r="F76" s="18">
        <v>492</v>
      </c>
      <c r="G76" s="16"/>
      <c r="H76" s="17"/>
      <c r="I76" s="18">
        <v>11</v>
      </c>
      <c r="J76" s="16"/>
      <c r="K76" s="17"/>
      <c r="L76" s="18"/>
      <c r="M76" s="16"/>
      <c r="N76" s="17"/>
      <c r="O76" s="18">
        <v>10</v>
      </c>
      <c r="P76" s="16"/>
      <c r="Q76" s="34">
        <f t="shared" si="2"/>
        <v>0</v>
      </c>
      <c r="R76" s="35">
        <f>SUM(F76,I76,O76)</f>
        <v>513</v>
      </c>
      <c r="S76" s="3" t="s">
        <v>111</v>
      </c>
    </row>
    <row r="77" spans="2:27" ht="21" thickBot="1" x14ac:dyDescent="0.35">
      <c r="B77" s="13"/>
      <c r="C77" s="13"/>
      <c r="D77" s="44" t="s">
        <v>80</v>
      </c>
      <c r="E77" s="25">
        <f>SUM(E34:E76)</f>
        <v>2304</v>
      </c>
      <c r="F77" s="45">
        <f>SUM(F34:F76)</f>
        <v>21037</v>
      </c>
      <c r="G77" s="16"/>
      <c r="H77" s="25">
        <f>SUM(H34:H76)</f>
        <v>119</v>
      </c>
      <c r="I77" s="45">
        <f>SUM(I34:I76)</f>
        <v>1278</v>
      </c>
      <c r="J77" s="16"/>
      <c r="K77" s="25">
        <f>SUM(K34:K76)</f>
        <v>7</v>
      </c>
      <c r="L77" s="45">
        <f>SUM(L34:L76)</f>
        <v>822</v>
      </c>
      <c r="M77" s="16"/>
      <c r="N77" s="25">
        <f>SUM(N34:N76)</f>
        <v>0</v>
      </c>
      <c r="O77" s="45">
        <f>SUM(O34:O76)</f>
        <v>1823</v>
      </c>
      <c r="P77" s="16"/>
      <c r="Q77" s="25">
        <f>SUM(Q34:Q76)</f>
        <v>2430</v>
      </c>
      <c r="R77" s="45">
        <f>SUM(R34:R76)</f>
        <v>24960</v>
      </c>
    </row>
    <row r="78" spans="2:27" ht="21" thickBot="1" x14ac:dyDescent="0.35">
      <c r="B78" s="27"/>
      <c r="C78" s="27"/>
      <c r="D78" s="46"/>
      <c r="E78" s="47"/>
      <c r="G78" s="16"/>
      <c r="H78" s="47"/>
      <c r="J78" s="16"/>
      <c r="K78" s="47"/>
      <c r="M78" s="16"/>
      <c r="N78" s="47"/>
      <c r="P78" s="16"/>
      <c r="Q78" s="47"/>
    </row>
    <row r="79" spans="2:27" x14ac:dyDescent="0.3">
      <c r="B79" s="48" t="s">
        <v>6</v>
      </c>
      <c r="C79" s="49" t="s">
        <v>7</v>
      </c>
      <c r="D79" s="50" t="s">
        <v>81</v>
      </c>
      <c r="E79" s="51" t="s">
        <v>82</v>
      </c>
      <c r="F79" s="52"/>
      <c r="G79" s="16"/>
      <c r="H79" s="51" t="s">
        <v>82</v>
      </c>
      <c r="I79" s="52"/>
      <c r="J79" s="16"/>
      <c r="K79" s="51" t="s">
        <v>82</v>
      </c>
      <c r="L79" s="52"/>
      <c r="M79" s="16"/>
      <c r="N79" s="51" t="s">
        <v>82</v>
      </c>
      <c r="O79" s="52"/>
      <c r="P79" s="16"/>
      <c r="Q79" s="51" t="s">
        <v>82</v>
      </c>
      <c r="R79" s="52"/>
      <c r="S79" s="23"/>
      <c r="T79" s="23"/>
      <c r="U79" s="23"/>
      <c r="V79" s="23"/>
      <c r="W79" s="23"/>
      <c r="X79" s="23"/>
      <c r="Y79" s="23"/>
      <c r="Z79" s="23"/>
      <c r="AA79" s="23"/>
    </row>
    <row r="80" spans="2:27" x14ac:dyDescent="0.3">
      <c r="B80" s="53">
        <v>3612</v>
      </c>
      <c r="C80" s="53">
        <v>6121</v>
      </c>
      <c r="D80" s="54" t="s">
        <v>83</v>
      </c>
      <c r="E80" s="55"/>
      <c r="F80" s="56">
        <v>0</v>
      </c>
      <c r="G80" s="57"/>
      <c r="H80" s="55"/>
      <c r="I80" s="56">
        <v>493</v>
      </c>
      <c r="J80" s="57"/>
      <c r="K80" s="55"/>
      <c r="L80" s="56"/>
      <c r="M80" s="57"/>
      <c r="N80" s="55"/>
      <c r="O80" s="56"/>
      <c r="P80" s="57"/>
      <c r="Q80" s="55">
        <v>0</v>
      </c>
      <c r="R80" s="56">
        <f>SUM(I80)</f>
        <v>493</v>
      </c>
      <c r="S80" s="23"/>
      <c r="T80" s="58"/>
      <c r="U80" s="58"/>
      <c r="V80" s="58"/>
      <c r="W80" s="58"/>
      <c r="X80" s="58"/>
      <c r="Y80" s="58"/>
      <c r="Z80" s="58"/>
      <c r="AA80" s="58"/>
    </row>
    <row r="81" spans="2:27" x14ac:dyDescent="0.3">
      <c r="B81" s="48">
        <v>2212</v>
      </c>
      <c r="C81" s="48">
        <v>6121</v>
      </c>
      <c r="D81" s="37" t="s">
        <v>84</v>
      </c>
      <c r="E81" s="14"/>
      <c r="F81" s="15">
        <v>0</v>
      </c>
      <c r="G81" s="16"/>
      <c r="H81" s="14"/>
      <c r="I81" s="15">
        <v>59</v>
      </c>
      <c r="J81" s="16"/>
      <c r="K81" s="14"/>
      <c r="L81" s="15"/>
      <c r="M81" s="16"/>
      <c r="N81" s="14"/>
      <c r="O81" s="15"/>
      <c r="P81" s="16"/>
      <c r="Q81" s="14">
        <f>SUM(E81,H81)</f>
        <v>0</v>
      </c>
      <c r="R81" s="15">
        <f>SUM(F81,I81)</f>
        <v>59</v>
      </c>
      <c r="S81" s="23"/>
      <c r="T81" s="23"/>
      <c r="U81" s="23"/>
      <c r="V81" s="23"/>
      <c r="W81" s="23"/>
      <c r="X81" s="23"/>
      <c r="Y81" s="23"/>
      <c r="Z81" s="23"/>
      <c r="AA81" s="23"/>
    </row>
    <row r="82" spans="2:27" x14ac:dyDescent="0.3">
      <c r="B82" s="38">
        <v>2321</v>
      </c>
      <c r="C82" s="38">
        <v>6349</v>
      </c>
      <c r="D82" s="37" t="s">
        <v>85</v>
      </c>
      <c r="E82" s="17"/>
      <c r="F82" s="39">
        <v>2460</v>
      </c>
      <c r="G82" s="16"/>
      <c r="H82" s="17"/>
      <c r="I82" s="39"/>
      <c r="J82" s="16"/>
      <c r="K82" s="17"/>
      <c r="L82" s="39"/>
      <c r="M82" s="16"/>
      <c r="N82" s="17"/>
      <c r="O82" s="39"/>
      <c r="P82" s="16"/>
      <c r="Q82" s="14">
        <f t="shared" ref="Q82:R93" si="3">SUM(E82,H82)</f>
        <v>0</v>
      </c>
      <c r="R82" s="15">
        <f t="shared" si="3"/>
        <v>2460</v>
      </c>
    </row>
    <row r="83" spans="2:27" x14ac:dyDescent="0.3">
      <c r="B83" s="59">
        <v>3613</v>
      </c>
      <c r="C83" s="59">
        <v>6121</v>
      </c>
      <c r="D83" s="37" t="s">
        <v>86</v>
      </c>
      <c r="E83" s="34"/>
      <c r="F83" s="60">
        <v>200</v>
      </c>
      <c r="G83" s="16"/>
      <c r="H83" s="34"/>
      <c r="I83" s="60"/>
      <c r="J83" s="16"/>
      <c r="K83" s="34"/>
      <c r="L83" s="60"/>
      <c r="M83" s="16"/>
      <c r="N83" s="34"/>
      <c r="O83" s="60"/>
      <c r="P83" s="16"/>
      <c r="Q83" s="14">
        <f t="shared" si="3"/>
        <v>0</v>
      </c>
      <c r="R83" s="15">
        <f t="shared" si="3"/>
        <v>200</v>
      </c>
    </row>
    <row r="84" spans="2:27" x14ac:dyDescent="0.3">
      <c r="B84" s="59">
        <v>6171</v>
      </c>
      <c r="C84" s="59">
        <v>6121</v>
      </c>
      <c r="D84" s="37" t="s">
        <v>87</v>
      </c>
      <c r="E84" s="34"/>
      <c r="F84" s="60">
        <v>150</v>
      </c>
      <c r="G84" s="61"/>
      <c r="H84" s="34"/>
      <c r="I84" s="60"/>
      <c r="J84" s="61"/>
      <c r="K84" s="34"/>
      <c r="L84" s="60"/>
      <c r="M84" s="61"/>
      <c r="N84" s="34"/>
      <c r="O84" s="60"/>
      <c r="P84" s="61"/>
      <c r="Q84" s="14">
        <f t="shared" si="3"/>
        <v>0</v>
      </c>
      <c r="R84" s="15">
        <f t="shared" si="3"/>
        <v>150</v>
      </c>
    </row>
    <row r="85" spans="2:27" x14ac:dyDescent="0.3">
      <c r="B85" s="59"/>
      <c r="C85" s="59"/>
      <c r="D85" s="37"/>
      <c r="E85" s="34"/>
      <c r="F85" s="60">
        <v>0</v>
      </c>
      <c r="G85" s="62"/>
      <c r="H85" s="34"/>
      <c r="I85" s="60"/>
      <c r="J85" s="62"/>
      <c r="K85" s="34"/>
      <c r="L85" s="60"/>
      <c r="M85" s="62"/>
      <c r="N85" s="34"/>
      <c r="O85" s="60"/>
      <c r="P85" s="62"/>
      <c r="Q85" s="14">
        <f t="shared" si="3"/>
        <v>0</v>
      </c>
      <c r="R85" s="15">
        <f t="shared" si="3"/>
        <v>0</v>
      </c>
      <c r="S85" s="63"/>
      <c r="T85" s="63"/>
      <c r="U85" s="63"/>
      <c r="V85" s="63"/>
      <c r="W85" s="63"/>
      <c r="X85" s="63"/>
      <c r="Y85" s="63"/>
      <c r="Z85" s="63"/>
      <c r="AA85" s="63"/>
    </row>
    <row r="86" spans="2:27" x14ac:dyDescent="0.3">
      <c r="B86" s="59">
        <v>2221</v>
      </c>
      <c r="C86" s="59">
        <v>6121</v>
      </c>
      <c r="D86" s="37" t="s">
        <v>88</v>
      </c>
      <c r="E86" s="34"/>
      <c r="F86" s="60">
        <v>300</v>
      </c>
      <c r="G86" s="62"/>
      <c r="H86" s="34"/>
      <c r="I86" s="60"/>
      <c r="J86" s="62"/>
      <c r="K86" s="34"/>
      <c r="L86" s="60"/>
      <c r="M86" s="62"/>
      <c r="N86" s="34"/>
      <c r="O86" s="60"/>
      <c r="P86" s="62"/>
      <c r="Q86" s="14">
        <f t="shared" si="3"/>
        <v>0</v>
      </c>
      <c r="R86" s="15">
        <f t="shared" si="3"/>
        <v>300</v>
      </c>
      <c r="S86" s="63"/>
      <c r="T86" s="63"/>
      <c r="U86" s="63"/>
      <c r="V86" s="63"/>
      <c r="W86" s="63"/>
      <c r="X86" s="63"/>
      <c r="Y86" s="63"/>
      <c r="Z86" s="63"/>
      <c r="AA86" s="63"/>
    </row>
    <row r="87" spans="2:27" x14ac:dyDescent="0.3">
      <c r="B87" s="59">
        <v>3632</v>
      </c>
      <c r="C87" s="59">
        <v>6121</v>
      </c>
      <c r="D87" s="37" t="s">
        <v>89</v>
      </c>
      <c r="E87" s="34"/>
      <c r="F87" s="60">
        <v>200</v>
      </c>
      <c r="G87" s="62"/>
      <c r="H87" s="34"/>
      <c r="I87" s="60"/>
      <c r="J87" s="62"/>
      <c r="K87" s="34"/>
      <c r="L87" s="60"/>
      <c r="M87" s="62"/>
      <c r="N87" s="34"/>
      <c r="O87" s="60"/>
      <c r="P87" s="62"/>
      <c r="Q87" s="14">
        <f t="shared" si="3"/>
        <v>0</v>
      </c>
      <c r="R87" s="15">
        <f t="shared" si="3"/>
        <v>200</v>
      </c>
      <c r="S87" s="63"/>
      <c r="T87" s="63"/>
      <c r="U87" s="63"/>
      <c r="V87" s="63"/>
      <c r="W87" s="63"/>
      <c r="X87" s="63"/>
      <c r="Y87" s="63"/>
      <c r="Z87" s="63"/>
      <c r="AA87" s="63"/>
    </row>
    <row r="88" spans="2:27" x14ac:dyDescent="0.3">
      <c r="B88" s="59">
        <v>6171</v>
      </c>
      <c r="C88" s="59">
        <v>6121</v>
      </c>
      <c r="D88" s="37" t="s">
        <v>90</v>
      </c>
      <c r="E88" s="34"/>
      <c r="F88" s="60">
        <v>50</v>
      </c>
      <c r="G88" s="62"/>
      <c r="H88" s="34"/>
      <c r="I88" s="60"/>
      <c r="J88" s="62"/>
      <c r="K88" s="34"/>
      <c r="L88" s="60"/>
      <c r="M88" s="62"/>
      <c r="N88" s="34"/>
      <c r="O88" s="60"/>
      <c r="P88" s="62"/>
      <c r="Q88" s="14">
        <f t="shared" si="3"/>
        <v>0</v>
      </c>
      <c r="R88" s="15">
        <f t="shared" si="3"/>
        <v>50</v>
      </c>
      <c r="S88" s="63"/>
      <c r="T88" s="63"/>
      <c r="U88" s="63"/>
      <c r="V88" s="63"/>
      <c r="W88" s="63"/>
      <c r="X88" s="63"/>
      <c r="Y88" s="63"/>
      <c r="Z88" s="63"/>
      <c r="AA88" s="63"/>
    </row>
    <row r="89" spans="2:27" x14ac:dyDescent="0.3">
      <c r="B89" s="59">
        <v>2219</v>
      </c>
      <c r="C89" s="59">
        <v>6349</v>
      </c>
      <c r="D89" s="37" t="s">
        <v>91</v>
      </c>
      <c r="E89" s="34"/>
      <c r="F89" s="60">
        <v>3739</v>
      </c>
      <c r="G89" s="62"/>
      <c r="H89" s="34"/>
      <c r="I89" s="60">
        <v>111</v>
      </c>
      <c r="J89" s="62"/>
      <c r="K89" s="34"/>
      <c r="L89" s="60"/>
      <c r="M89" s="62"/>
      <c r="N89" s="34"/>
      <c r="O89" s="60"/>
      <c r="P89" s="62"/>
      <c r="Q89" s="14">
        <f t="shared" si="3"/>
        <v>0</v>
      </c>
      <c r="R89" s="15">
        <f t="shared" si="3"/>
        <v>3850</v>
      </c>
      <c r="S89" s="23"/>
      <c r="T89" s="63"/>
      <c r="U89" s="63"/>
      <c r="V89" s="63"/>
      <c r="W89" s="63"/>
      <c r="X89" s="63"/>
      <c r="Y89" s="63"/>
      <c r="Z89" s="63"/>
      <c r="AA89" s="63"/>
    </row>
    <row r="90" spans="2:27" x14ac:dyDescent="0.3">
      <c r="B90" s="59">
        <v>2219</v>
      </c>
      <c r="C90" s="59">
        <v>6349</v>
      </c>
      <c r="D90" s="37" t="s">
        <v>92</v>
      </c>
      <c r="E90" s="34"/>
      <c r="F90" s="60">
        <v>664</v>
      </c>
      <c r="G90" s="62"/>
      <c r="H90" s="34"/>
      <c r="I90" s="60"/>
      <c r="J90" s="62"/>
      <c r="K90" s="34"/>
      <c r="L90" s="60"/>
      <c r="M90" s="62"/>
      <c r="N90" s="34"/>
      <c r="O90" s="60"/>
      <c r="P90" s="62"/>
      <c r="Q90" s="14">
        <f t="shared" si="3"/>
        <v>0</v>
      </c>
      <c r="R90" s="15">
        <f t="shared" si="3"/>
        <v>664</v>
      </c>
      <c r="S90" s="63"/>
      <c r="T90" s="63"/>
      <c r="U90" s="63"/>
      <c r="V90" s="63"/>
      <c r="W90" s="63"/>
      <c r="X90" s="63"/>
      <c r="Y90" s="63"/>
      <c r="Z90" s="63"/>
      <c r="AA90" s="63"/>
    </row>
    <row r="91" spans="2:27" x14ac:dyDescent="0.3">
      <c r="B91" s="59">
        <v>3745</v>
      </c>
      <c r="C91" s="59">
        <v>6121</v>
      </c>
      <c r="D91" s="37" t="s">
        <v>93</v>
      </c>
      <c r="E91" s="34"/>
      <c r="F91" s="60">
        <v>200</v>
      </c>
      <c r="G91" s="62"/>
      <c r="H91" s="34"/>
      <c r="I91" s="60">
        <v>-42</v>
      </c>
      <c r="J91" s="62"/>
      <c r="K91" s="34"/>
      <c r="L91" s="60"/>
      <c r="M91" s="62"/>
      <c r="N91" s="34"/>
      <c r="O91" s="60"/>
      <c r="P91" s="62"/>
      <c r="Q91" s="14">
        <f t="shared" si="3"/>
        <v>0</v>
      </c>
      <c r="R91" s="15">
        <f t="shared" si="3"/>
        <v>158</v>
      </c>
      <c r="S91" s="23"/>
      <c r="T91" s="63"/>
      <c r="U91" s="63"/>
      <c r="V91" s="63"/>
      <c r="W91" s="63"/>
      <c r="X91" s="63"/>
      <c r="Y91" s="63"/>
      <c r="Z91" s="63"/>
      <c r="AA91" s="63"/>
    </row>
    <row r="92" spans="2:27" x14ac:dyDescent="0.3">
      <c r="B92" s="59">
        <v>2221</v>
      </c>
      <c r="C92" s="59">
        <v>6121</v>
      </c>
      <c r="D92" s="37" t="s">
        <v>94</v>
      </c>
      <c r="E92" s="34"/>
      <c r="F92" s="60">
        <v>250</v>
      </c>
      <c r="G92" s="62"/>
      <c r="H92" s="34"/>
      <c r="I92" s="60"/>
      <c r="J92" s="62"/>
      <c r="K92" s="34"/>
      <c r="L92" s="60"/>
      <c r="M92" s="62"/>
      <c r="N92" s="34"/>
      <c r="O92" s="60"/>
      <c r="P92" s="62"/>
      <c r="Q92" s="14">
        <f t="shared" si="3"/>
        <v>0</v>
      </c>
      <c r="R92" s="15">
        <f t="shared" si="3"/>
        <v>250</v>
      </c>
      <c r="S92" s="63"/>
      <c r="T92" s="63"/>
      <c r="U92" s="63"/>
      <c r="V92" s="63"/>
      <c r="W92" s="63"/>
      <c r="X92" s="63"/>
      <c r="Y92" s="63"/>
      <c r="Z92" s="63"/>
      <c r="AA92" s="63"/>
    </row>
    <row r="93" spans="2:27" x14ac:dyDescent="0.3">
      <c r="B93" s="59">
        <v>3745</v>
      </c>
      <c r="C93" s="59">
        <v>6122</v>
      </c>
      <c r="D93" s="37" t="s">
        <v>95</v>
      </c>
      <c r="E93" s="34"/>
      <c r="F93" s="60">
        <v>250</v>
      </c>
      <c r="G93" s="62"/>
      <c r="H93" s="34"/>
      <c r="I93" s="60"/>
      <c r="J93" s="62"/>
      <c r="K93" s="34"/>
      <c r="L93" s="60"/>
      <c r="M93" s="62"/>
      <c r="N93" s="34"/>
      <c r="O93" s="60"/>
      <c r="P93" s="62"/>
      <c r="Q93" s="14">
        <f t="shared" si="3"/>
        <v>0</v>
      </c>
      <c r="R93" s="15">
        <f t="shared" si="3"/>
        <v>250</v>
      </c>
      <c r="S93" s="63"/>
      <c r="T93" s="63"/>
      <c r="U93" s="63"/>
      <c r="V93" s="63"/>
      <c r="W93" s="63"/>
      <c r="X93" s="63"/>
      <c r="Y93" s="63"/>
      <c r="Z93" s="63"/>
      <c r="AA93" s="63"/>
    </row>
    <row r="94" spans="2:27" ht="21" thickBot="1" x14ac:dyDescent="0.35">
      <c r="B94" s="96" t="s">
        <v>96</v>
      </c>
      <c r="C94" s="96"/>
      <c r="D94" s="97"/>
      <c r="E94" s="25"/>
      <c r="F94" s="64">
        <f>SUM(F81:F93)</f>
        <v>8463</v>
      </c>
      <c r="G94" s="65"/>
      <c r="H94" s="25">
        <f>SUM(H81:H93)</f>
        <v>0</v>
      </c>
      <c r="I94" s="64">
        <f>SUM(I80:I93)</f>
        <v>621</v>
      </c>
      <c r="J94" s="65"/>
      <c r="K94" s="25">
        <f>SUM(K81:K93)</f>
        <v>0</v>
      </c>
      <c r="L94" s="64">
        <f>SUM(L80:L93)</f>
        <v>0</v>
      </c>
      <c r="M94" s="65"/>
      <c r="N94" s="25">
        <f>SUM(N81:N93)</f>
        <v>0</v>
      </c>
      <c r="O94" s="64">
        <f>SUM(O80:O93)</f>
        <v>0</v>
      </c>
      <c r="P94" s="65"/>
      <c r="Q94" s="25">
        <f>SUM(Q81:Q93)</f>
        <v>0</v>
      </c>
      <c r="R94" s="64">
        <f>SUM(R80:R93)</f>
        <v>9084</v>
      </c>
      <c r="S94" s="66"/>
      <c r="T94" s="66"/>
      <c r="U94" s="66"/>
      <c r="V94" s="66"/>
      <c r="W94" s="66"/>
      <c r="X94" s="66"/>
      <c r="Y94" s="66"/>
      <c r="Z94" s="66"/>
      <c r="AA94" s="66"/>
    </row>
    <row r="95" spans="2:27" ht="21" thickBot="1" x14ac:dyDescent="0.35">
      <c r="B95" s="67"/>
      <c r="C95" s="67"/>
      <c r="D95" s="68"/>
      <c r="E95" s="69"/>
      <c r="F95" s="69"/>
      <c r="G95" s="65"/>
      <c r="H95" s="69"/>
      <c r="I95" s="69"/>
      <c r="J95" s="65"/>
      <c r="K95" s="69"/>
      <c r="L95" s="69"/>
      <c r="M95" s="65"/>
      <c r="N95" s="69"/>
      <c r="O95" s="69"/>
      <c r="P95" s="65"/>
      <c r="Q95" s="69"/>
      <c r="R95" s="69"/>
      <c r="S95" s="66"/>
      <c r="T95" s="66"/>
      <c r="U95" s="66"/>
      <c r="V95" s="66"/>
      <c r="W95" s="66"/>
      <c r="X95" s="66"/>
      <c r="Y95" s="66"/>
      <c r="Z95" s="66"/>
      <c r="AA95" s="66"/>
    </row>
    <row r="96" spans="2:27" ht="21" thickBot="1" x14ac:dyDescent="0.35">
      <c r="B96" s="96" t="s">
        <v>97</v>
      </c>
      <c r="C96" s="96"/>
      <c r="D96" s="97"/>
      <c r="E96" s="70">
        <f>SUM(E19,E31,E77)</f>
        <v>23963</v>
      </c>
      <c r="F96" s="71">
        <f>SUM(F77,F94,F103)</f>
        <v>29500</v>
      </c>
      <c r="G96" s="65"/>
      <c r="H96" s="70">
        <f>SUM(H19,H31,H77,H94)</f>
        <v>836</v>
      </c>
      <c r="I96" s="71">
        <f>SUM(I77,I94,I103)</f>
        <v>1899</v>
      </c>
      <c r="J96" s="65"/>
      <c r="K96" s="70">
        <f>SUM(K19,K31,K77,K94)</f>
        <v>692</v>
      </c>
      <c r="L96" s="71">
        <f>SUM(L77,L94,L103)</f>
        <v>822</v>
      </c>
      <c r="M96" s="65"/>
      <c r="N96" s="70">
        <f>SUM(N19,N31,N77,N94)</f>
        <v>1823</v>
      </c>
      <c r="O96" s="71">
        <f>SUM(O77,O94,O103)</f>
        <v>1823</v>
      </c>
      <c r="P96" s="65"/>
      <c r="Q96" s="70">
        <f>SUM(Q19,Q31,Q77,Q94)</f>
        <v>27314</v>
      </c>
      <c r="R96" s="72">
        <f>SUM(R19,R31,R77,R94,R103)</f>
        <v>34044</v>
      </c>
      <c r="S96" s="66"/>
      <c r="T96" s="66"/>
      <c r="U96" s="66"/>
      <c r="V96" s="66"/>
      <c r="W96" s="66"/>
      <c r="X96" s="66"/>
      <c r="Y96" s="66"/>
      <c r="Z96" s="66"/>
      <c r="AA96" s="66"/>
    </row>
    <row r="97" spans="2:27" x14ac:dyDescent="0.3">
      <c r="B97" s="73"/>
      <c r="C97" s="73"/>
      <c r="D97" s="73"/>
      <c r="E97" s="74"/>
      <c r="F97" s="75">
        <f>E96-F96+E103+E101</f>
        <v>0</v>
      </c>
      <c r="G97" s="65"/>
      <c r="H97" s="74"/>
      <c r="I97" s="75"/>
      <c r="J97" s="65"/>
      <c r="K97" s="74"/>
      <c r="L97" s="75"/>
      <c r="M97" s="65"/>
      <c r="N97" s="74"/>
      <c r="O97" s="75"/>
      <c r="P97" s="65"/>
      <c r="Q97" s="74"/>
      <c r="R97" s="75">
        <f>Q96-R96+Q103+Q101</f>
        <v>0</v>
      </c>
      <c r="S97" s="66"/>
      <c r="T97" s="66"/>
      <c r="U97" s="66"/>
      <c r="V97" s="66"/>
      <c r="W97" s="66"/>
      <c r="X97" s="66"/>
      <c r="Y97" s="66"/>
      <c r="Z97" s="66"/>
      <c r="AA97" s="66"/>
    </row>
    <row r="98" spans="2:27" ht="21" thickBot="1" x14ac:dyDescent="0.35">
      <c r="B98" s="76"/>
      <c r="C98" s="76"/>
      <c r="D98" s="76"/>
      <c r="E98" s="76"/>
      <c r="F98" s="76"/>
      <c r="G98" s="77"/>
      <c r="H98" s="76"/>
      <c r="I98" s="76"/>
      <c r="J98" s="77"/>
      <c r="K98" s="76"/>
      <c r="L98" s="76"/>
      <c r="M98" s="77"/>
      <c r="N98" s="76"/>
      <c r="O98" s="76"/>
      <c r="P98" s="77"/>
      <c r="Q98" s="76"/>
      <c r="R98" s="76"/>
      <c r="S98" s="66"/>
      <c r="T98" s="66"/>
      <c r="U98" s="66"/>
      <c r="V98" s="66"/>
      <c r="W98" s="66"/>
      <c r="X98" s="66"/>
      <c r="Y98" s="66"/>
      <c r="Z98" s="66"/>
      <c r="AA98" s="66"/>
    </row>
    <row r="99" spans="2:27" x14ac:dyDescent="0.3">
      <c r="B99" s="48" t="s">
        <v>6</v>
      </c>
      <c r="C99" s="49" t="s">
        <v>7</v>
      </c>
      <c r="D99" s="78" t="s">
        <v>98</v>
      </c>
      <c r="E99" s="79"/>
      <c r="F99" s="80"/>
      <c r="G99" s="77"/>
      <c r="H99" s="79"/>
      <c r="I99" s="80"/>
      <c r="J99" s="77"/>
      <c r="K99" s="79"/>
      <c r="L99" s="80"/>
      <c r="M99" s="77"/>
      <c r="N99" s="79"/>
      <c r="O99" s="80"/>
      <c r="P99" s="77"/>
      <c r="Q99" s="79"/>
      <c r="R99" s="80"/>
      <c r="S99" s="66"/>
      <c r="T99" s="66"/>
      <c r="U99" s="66"/>
      <c r="V99" s="66"/>
      <c r="W99" s="66"/>
      <c r="X99" s="66"/>
      <c r="Y99" s="66"/>
      <c r="Z99" s="66"/>
      <c r="AA99" s="66"/>
    </row>
    <row r="100" spans="2:27" x14ac:dyDescent="0.3">
      <c r="B100" s="48"/>
      <c r="C100" s="48">
        <v>8901</v>
      </c>
      <c r="D100" s="81" t="s">
        <v>99</v>
      </c>
      <c r="E100" s="82"/>
      <c r="F100" s="83"/>
      <c r="G100" s="77"/>
      <c r="H100" s="82"/>
      <c r="I100" s="83"/>
      <c r="J100" s="77"/>
      <c r="K100" s="82"/>
      <c r="L100" s="83"/>
      <c r="M100" s="77"/>
      <c r="N100" s="82"/>
      <c r="O100" s="83"/>
      <c r="P100" s="77"/>
      <c r="Q100" s="82"/>
      <c r="R100" s="83"/>
      <c r="S100" s="66"/>
      <c r="T100" s="66"/>
      <c r="U100" s="66"/>
      <c r="V100" s="66"/>
      <c r="W100" s="66"/>
      <c r="X100" s="66"/>
      <c r="Y100" s="66"/>
      <c r="Z100" s="66"/>
      <c r="AA100" s="66"/>
    </row>
    <row r="101" spans="2:27" x14ac:dyDescent="0.3">
      <c r="B101" s="38"/>
      <c r="C101" s="38">
        <v>8115</v>
      </c>
      <c r="D101" s="81" t="s">
        <v>100</v>
      </c>
      <c r="E101" s="17">
        <v>6778</v>
      </c>
      <c r="F101" s="18"/>
      <c r="G101" s="16"/>
      <c r="H101" s="17">
        <v>1063</v>
      </c>
      <c r="I101" s="18"/>
      <c r="J101" s="16"/>
      <c r="K101" s="17">
        <v>130</v>
      </c>
      <c r="L101" s="18"/>
      <c r="M101" s="16"/>
      <c r="N101" s="17"/>
      <c r="O101" s="18"/>
      <c r="P101" s="16"/>
      <c r="Q101" s="17">
        <f>SUM(E101,H101,K101)</f>
        <v>7971</v>
      </c>
      <c r="R101" s="18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2:27" x14ac:dyDescent="0.3">
      <c r="B102" s="38"/>
      <c r="C102" s="38">
        <v>8123</v>
      </c>
      <c r="D102" s="81" t="s">
        <v>101</v>
      </c>
      <c r="E102" s="17">
        <v>0</v>
      </c>
      <c r="F102" s="18"/>
      <c r="G102" s="16"/>
      <c r="H102" s="17"/>
      <c r="I102" s="18"/>
      <c r="J102" s="16"/>
      <c r="K102" s="17"/>
      <c r="L102" s="18"/>
      <c r="M102" s="16"/>
      <c r="N102" s="17"/>
      <c r="O102" s="18"/>
      <c r="P102" s="16"/>
      <c r="Q102" s="17">
        <f>E102</f>
        <v>0</v>
      </c>
      <c r="R102" s="18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2:27" ht="21" thickBot="1" x14ac:dyDescent="0.35">
      <c r="B103" s="38"/>
      <c r="C103" s="38">
        <v>8124</v>
      </c>
      <c r="D103" s="81" t="s">
        <v>102</v>
      </c>
      <c r="E103" s="84">
        <v>-1241</v>
      </c>
      <c r="F103" s="85"/>
      <c r="G103" s="16"/>
      <c r="H103" s="84"/>
      <c r="I103" s="85"/>
      <c r="J103" s="16"/>
      <c r="K103" s="84"/>
      <c r="L103" s="85"/>
      <c r="M103" s="16"/>
      <c r="N103" s="84"/>
      <c r="O103" s="85"/>
      <c r="P103" s="16"/>
      <c r="Q103" s="84">
        <f>E103</f>
        <v>-1241</v>
      </c>
      <c r="R103" s="85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2:27" x14ac:dyDescent="0.3">
      <c r="B104" s="86"/>
      <c r="C104" s="86"/>
      <c r="D104" s="87"/>
      <c r="E104" s="74"/>
      <c r="F104" s="47"/>
      <c r="G104" s="16"/>
      <c r="H104" s="74"/>
      <c r="I104" s="47"/>
      <c r="J104" s="16"/>
      <c r="K104" s="74"/>
      <c r="L104" s="47"/>
      <c r="M104" s="16"/>
      <c r="N104" s="74"/>
      <c r="O104" s="47"/>
      <c r="P104" s="16"/>
      <c r="Q104" s="74"/>
      <c r="R104" s="47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2:27" x14ac:dyDescent="0.3">
      <c r="B105" s="90" t="s">
        <v>103</v>
      </c>
      <c r="C105" s="91"/>
      <c r="D105" s="91"/>
      <c r="E105" s="88">
        <f>SUM(E96:E103)</f>
        <v>29500</v>
      </c>
      <c r="F105" s="89">
        <f>SUM(F96)</f>
        <v>29500</v>
      </c>
      <c r="G105" s="16"/>
      <c r="H105" s="88">
        <f>SUM(H96:H103)</f>
        <v>1899</v>
      </c>
      <c r="I105" s="89">
        <f>SUM(I96)</f>
        <v>1899</v>
      </c>
      <c r="J105" s="16"/>
      <c r="K105" s="88">
        <f>SUM(K96:K103)</f>
        <v>822</v>
      </c>
      <c r="L105" s="89">
        <f>SUM(L96)</f>
        <v>822</v>
      </c>
      <c r="M105" s="16"/>
      <c r="N105" s="88">
        <f>SUM(N96:N103)</f>
        <v>1823</v>
      </c>
      <c r="O105" s="89">
        <f>SUM(O96)</f>
        <v>1823</v>
      </c>
      <c r="P105" s="16"/>
      <c r="Q105" s="88">
        <f>SUM(Q96:Q103)</f>
        <v>34044</v>
      </c>
      <c r="R105" s="88">
        <f>SUM(R96)</f>
        <v>34044</v>
      </c>
      <c r="S105" s="23"/>
      <c r="T105" s="23"/>
      <c r="U105" s="23"/>
      <c r="V105" s="23"/>
      <c r="W105" s="23"/>
      <c r="X105" s="23"/>
      <c r="Y105" s="23"/>
      <c r="Z105" s="23"/>
      <c r="AA105" s="23"/>
    </row>
    <row r="108" spans="2:27" x14ac:dyDescent="0.3">
      <c r="D108" s="1" t="s">
        <v>110</v>
      </c>
    </row>
    <row r="109" spans="2:27" x14ac:dyDescent="0.3">
      <c r="D109" s="1" t="s">
        <v>104</v>
      </c>
    </row>
  </sheetData>
  <mergeCells count="8">
    <mergeCell ref="B105:D105"/>
    <mergeCell ref="N1:O2"/>
    <mergeCell ref="H1:I2"/>
    <mergeCell ref="K1:L2"/>
    <mergeCell ref="Q1:R2"/>
    <mergeCell ref="E2:F2"/>
    <mergeCell ref="B94:D94"/>
    <mergeCell ref="B96:D96"/>
  </mergeCells>
  <pageMargins left="0.23622047244094491" right="0.23622047244094491" top="0.74803149606299213" bottom="0.74803149606299213" header="0.31496062992125984" footer="0.31496062992125984"/>
  <pageSetup paperSize="8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2021-09-07T10:23:06Z</cp:lastPrinted>
  <dcterms:created xsi:type="dcterms:W3CDTF">2021-08-03T09:55:56Z</dcterms:created>
  <dcterms:modified xsi:type="dcterms:W3CDTF">2021-09-07T10:35:07Z</dcterms:modified>
</cp:coreProperties>
</file>