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<sst xmlns="http://schemas.openxmlformats.org/spreadsheetml/2006/main" count="133" uniqueCount="117">
  <si>
    <t>Bytové hospodářství</t>
  </si>
  <si>
    <t>Veřejné osvětlení</t>
  </si>
  <si>
    <t>Pohřebnictví</t>
  </si>
  <si>
    <t xml:space="preserve"> </t>
  </si>
  <si>
    <t>tis.Kč</t>
  </si>
  <si>
    <t>Odvod DPH</t>
  </si>
  <si>
    <t>Ostatní záležitosti pozemních komunikací</t>
  </si>
  <si>
    <t>Ostatní záležitosti v silniční dopravě</t>
  </si>
  <si>
    <t>Odvod a čištění odpadních vod</t>
  </si>
  <si>
    <t>Úpravy drobných vodních toků</t>
  </si>
  <si>
    <t>Provoz veřejného rozhlasu</t>
  </si>
  <si>
    <t>Obecní zpravodaj</t>
  </si>
  <si>
    <t>Činnost komise pro občanské záležitosti</t>
  </si>
  <si>
    <t>Tělovýchovná činnost</t>
  </si>
  <si>
    <t>Provoz zdravotního střediska</t>
  </si>
  <si>
    <t>Péče o veřejnou zeleň</t>
  </si>
  <si>
    <t>Požární ochrana</t>
  </si>
  <si>
    <t>Místní zastupitelské orgány</t>
  </si>
  <si>
    <t>Provoz knihovny</t>
  </si>
  <si>
    <t>Příjmy</t>
  </si>
  <si>
    <t>DPPO</t>
  </si>
  <si>
    <t>daň z příjmu placená obcí</t>
  </si>
  <si>
    <t>Poplatek ze psů</t>
  </si>
  <si>
    <t>poplatek z veřejného prostranství</t>
  </si>
  <si>
    <t>správní poplatky</t>
  </si>
  <si>
    <t>daň z nemovitostí</t>
  </si>
  <si>
    <t xml:space="preserve">Daňové příjmy CELKEM </t>
  </si>
  <si>
    <t>Provoz veřejné silniční dopravy</t>
  </si>
  <si>
    <t>NIV přijaté transfery ze SF</t>
  </si>
  <si>
    <t>Dotace, příspěvky a transfery CELKEM</t>
  </si>
  <si>
    <t>NIV přijaté transfery od obcí na ZŠ</t>
  </si>
  <si>
    <t>NIV přijaté transfery od Krajů</t>
  </si>
  <si>
    <t>NIV přijaté dotace ze SR na ZŠ, MŠ</t>
  </si>
  <si>
    <t>Zapojení zůstatku na BÚ ke konci roku</t>
  </si>
  <si>
    <t>Územní rozvoj digitální mapy ZK</t>
  </si>
  <si>
    <t>DPH</t>
  </si>
  <si>
    <t>Sběr a svoz ost.odpadů</t>
  </si>
  <si>
    <t>Podpora ostatních produkčních činností</t>
  </si>
  <si>
    <t>NIV přijaté transfery od krajů</t>
  </si>
  <si>
    <t>Činnost místní správy+sociální fond</t>
  </si>
  <si>
    <t>Položka</t>
  </si>
  <si>
    <t>Paragraf</t>
  </si>
  <si>
    <t>Popis</t>
  </si>
  <si>
    <t>Výdaje</t>
  </si>
  <si>
    <t xml:space="preserve">Celkem investiční výdaje </t>
  </si>
  <si>
    <t>Financování</t>
  </si>
  <si>
    <t>Investiční výdaje - závazný ukazatel</t>
  </si>
  <si>
    <t>Celkem - provoz</t>
  </si>
  <si>
    <t xml:space="preserve">Celkem </t>
  </si>
  <si>
    <t>Běžný provoz</t>
  </si>
  <si>
    <t>INV Příspěvek MV na financ. ČŘ Bečva II</t>
  </si>
  <si>
    <t>daň z hazardních her</t>
  </si>
  <si>
    <t xml:space="preserve">Záležitosti kultury </t>
  </si>
  <si>
    <t>Pietní akty</t>
  </si>
  <si>
    <t>Zhotovení PD pro točnu BUS u ZŠ</t>
  </si>
  <si>
    <t>Nebyt. hospodářství, provoz DS, čp.81 a HOO</t>
  </si>
  <si>
    <t>INV příspěvek SOH na I.etapu CBVV</t>
  </si>
  <si>
    <t>Provozní náklady MŠ pro 47 dětí</t>
  </si>
  <si>
    <t>DPFO placená plátci</t>
  </si>
  <si>
    <t>DPFO placená poplatníky</t>
  </si>
  <si>
    <t>DPFO vybíraná srážkou</t>
  </si>
  <si>
    <t>odvody za odnětí půdy ze zemědělského půdního fondu</t>
  </si>
  <si>
    <t>Poplatek za systém odstraň. komunálního odpadu</t>
  </si>
  <si>
    <t>Silnice</t>
  </si>
  <si>
    <t xml:space="preserve">Provoz kulturního domu </t>
  </si>
  <si>
    <t>Sportovní zařízení v majetku obce</t>
  </si>
  <si>
    <t>Svoz a sběr nebezpečných odpadů</t>
  </si>
  <si>
    <t>Svoz a sběr komunálních odpadů</t>
  </si>
  <si>
    <t>Využívání a zneškodňování komunálních odpadů</t>
  </si>
  <si>
    <t>Využívání a zneškodňování ostatních odpadů</t>
  </si>
  <si>
    <t>Ostatní nakládání s odpady</t>
  </si>
  <si>
    <t>Krizová opatření</t>
  </si>
  <si>
    <t>Ostatní činnosti - veřejná finanční podpora, dary</t>
  </si>
  <si>
    <t>Úhrada splátky dlouhodobých přijatých půjčených prostředků</t>
  </si>
  <si>
    <t>Ostatní sociální péče a pomoc rodině a manželství</t>
  </si>
  <si>
    <t>Celkem s financováním</t>
  </si>
  <si>
    <t xml:space="preserve">Opravné položky k peněžním operacím </t>
  </si>
  <si>
    <t>Dopravní obslužnost veřejnými službami - linková</t>
  </si>
  <si>
    <t>Vratky transferů z veřejných rozpočtů</t>
  </si>
  <si>
    <t>Dokončení II.etapy stavby HOO</t>
  </si>
  <si>
    <t>Výdaje z finančních operací (vč. úroky z úvěru )</t>
  </si>
  <si>
    <t>Zhotovení PD pro "Revitalizace hřbitova Valašská Polanka"</t>
  </si>
  <si>
    <t xml:space="preserve">Úvěr </t>
  </si>
  <si>
    <t xml:space="preserve">Komunální služby a územní rozvoj              </t>
  </si>
  <si>
    <t>Provozní náklady ZŠ pro  230 dětí</t>
  </si>
  <si>
    <t>Zateplení budovy OÚ Val.Polanka</t>
  </si>
  <si>
    <t>Výstavba oplocení mezi OÚ a Žákama</t>
  </si>
  <si>
    <t>INV příspěvek SOH na splátku úvěru za cyklostezku</t>
  </si>
  <si>
    <t>Vegetační úpravy na okružní křižovatce</t>
  </si>
  <si>
    <t>Dodávka přístřešku na BUS zastávce "okružní křiž."</t>
  </si>
  <si>
    <t>Nákup zametacího stroje na malotraktor</t>
  </si>
  <si>
    <t>Provedl: Trtíková</t>
  </si>
  <si>
    <t>Schválený rozpočet obce Valašská Polanka</t>
  </si>
  <si>
    <t>Rozpočtové opatření č. 1</t>
  </si>
  <si>
    <t>Celkem včetně opatření</t>
  </si>
  <si>
    <t>Ostatní INV transfery ze SR</t>
  </si>
  <si>
    <t>Zhotovení štěrbinového žlabu č.p. 393/3</t>
  </si>
  <si>
    <t>NINV přijaté transfery z všeobecné pokladní správy SR</t>
  </si>
  <si>
    <t>NINV přijaté dotace ze SR na státní správu</t>
  </si>
  <si>
    <t>Ostatní NINV transfery ze SR</t>
  </si>
  <si>
    <t>NINV přijaté transfery od obcí</t>
  </si>
  <si>
    <t>INV přijaté transfery od krajů</t>
  </si>
  <si>
    <r>
      <rPr>
        <b/>
        <sz val="12"/>
        <rFont val="Arial"/>
        <family val="2"/>
      </rPr>
      <t>Příjem:</t>
    </r>
    <r>
      <rPr>
        <sz val="12"/>
        <rFont val="Arial"/>
        <family val="2"/>
      </rPr>
      <t xml:space="preserve"> Průtoková dotace pro ZŠ - INV část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</si>
  <si>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Opravy chodníku u Kříže</t>
    </r>
  </si>
  <si>
    <r>
      <rPr>
        <b/>
        <sz val="12"/>
        <rFont val="Arial"/>
        <family val="2"/>
      </rPr>
      <t>Příjem:</t>
    </r>
    <r>
      <rPr>
        <sz val="12"/>
        <rFont val="Arial"/>
        <family val="2"/>
      </rPr>
      <t xml:space="preserve"> Kompenzační bonus pro rok 2021</t>
    </r>
  </si>
  <si>
    <r>
      <rPr>
        <b/>
        <sz val="14"/>
        <color indexed="8"/>
        <rFont val="Calibri"/>
        <family val="2"/>
      </rPr>
      <t>Příjem:</t>
    </r>
    <r>
      <rPr>
        <sz val="14"/>
        <color indexed="8"/>
        <rFont val="Calibri"/>
        <family val="2"/>
      </rPr>
      <t xml:space="preserve"> Prodej pozemků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</si>
  <si>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Navýšení INV příspěvku pro SOH na CBVV</t>
    </r>
  </si>
  <si>
    <t>Převod na INV - Zhotovení štěrbinového žlabu</t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</si>
  <si>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Zhotovení štěrbinového žlabu</t>
    </r>
  </si>
  <si>
    <r>
      <rPr>
        <b/>
        <sz val="12"/>
        <rFont val="Arial"/>
        <family val="2"/>
      </rPr>
      <t>Příjem:</t>
    </r>
    <r>
      <rPr>
        <sz val="12"/>
        <rFont val="Arial"/>
        <family val="2"/>
      </rPr>
      <t xml:space="preserve"> 22- Průtoková dotace pro ZŠ - NINV část, 75- Dotace ÚP VPP</t>
    </r>
  </si>
  <si>
    <r>
      <rPr>
        <b/>
        <sz val="14"/>
        <color indexed="8"/>
        <rFont val="Calibri"/>
        <family val="2"/>
      </rPr>
      <t>Výdaj:</t>
    </r>
    <r>
      <rPr>
        <sz val="14"/>
        <color indexed="8"/>
        <rFont val="Calibri"/>
        <family val="2"/>
      </rPr>
      <t xml:space="preserve"> 9- NINV příspěvek SOH (administrace projektu CBVV I/B), 2- fin. dar SH ČMS</t>
    </r>
  </si>
  <si>
    <t>TZ střechy obytného domu čp. 366</t>
  </si>
  <si>
    <r>
      <rPr>
        <b/>
        <sz val="12"/>
        <rFont val="Arial"/>
        <family val="2"/>
      </rPr>
      <t xml:space="preserve">Výdaj: </t>
    </r>
    <r>
      <rPr>
        <sz val="12"/>
        <rFont val="Arial"/>
        <family val="2"/>
      </rPr>
      <t xml:space="preserve">TZ střechy obytného domu čp. 366 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</si>
  <si>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579- Průtoková dotace pro ZŠ, 300- NINV VFP pro ZŠ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</si>
  <si>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Převod z investičních prostředků na běžný provoz</t>
    </r>
  </si>
  <si>
    <r>
      <rPr>
        <b/>
        <sz val="14"/>
        <color indexed="8"/>
        <rFont val="Calibri"/>
        <family val="2"/>
      </rPr>
      <t>Výdaj:</t>
    </r>
    <r>
      <rPr>
        <sz val="14"/>
        <color indexed="8"/>
        <rFont val="Calibri"/>
        <family val="2"/>
      </rPr>
      <t xml:space="preserve"> 105- Dotace od ÚP na VPP + SP + ZP, 42- Převod z INV prostředků na běžný provoz</t>
    </r>
  </si>
  <si>
    <t>Vyvěšeno dne: 30.4.2021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</si>
</sst>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#,##0.000"/>
    <numFmt numFmtId="169" formatCode="#,##0.0000"/>
    <numFmt numFmtId="170" formatCode="#,##0.00000"/>
    <numFmt numFmtId="171" formatCode="#,##0.000000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#,##0.0000000"/>
    <numFmt numFmtId="178" formatCode="[$-405]d\.\ mmmm\ yyyy"/>
    <numFmt numFmtId="179" formatCode="_-* #,##0.000\ &quot;Kč&quot;_-;\-* #,##0.000\ &quot;Kč&quot;_-;_-* &quot;-&quot;??\ &quot;Kč&quot;_-;_-@_-"/>
    <numFmt numFmtId="180" formatCode="_-* #,##0.0\ &quot;Kč&quot;_-;\-* #,##0.0\ &quot;Kč&quot;_-;_-* &quot;-&quot;??\ &quot;Kč&quot;_-;_-@_-"/>
    <numFmt numFmtId="181" formatCode="_-* #,##0\ &quot;Kč&quot;_-;\-* #,##0\ &quot;Kč&quot;_-;_-* &quot;-&quot;??\ &quot;Kč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¥€-2]\ #\ ##,000_);[Red]\([$€-2]\ #\ ##,000\)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FF0000"/>
      <name val="Arial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3" fillId="0" borderId="0" xfId="0" applyFont="1" applyAlignment="1">
      <alignment/>
    </xf>
    <xf numFmtId="0" fontId="6" fillId="0" borderId="10" xfId="0" applyFont="1" applyBorder="1" applyAlignment="1">
      <alignment shrinkToFit="1"/>
    </xf>
    <xf numFmtId="0" fontId="6" fillId="0" borderId="10" xfId="0" applyFont="1" applyFill="1" applyBorder="1" applyAlignment="1">
      <alignment horizontal="center" shrinkToFit="1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right" shrinkToFit="1"/>
    </xf>
    <xf numFmtId="0" fontId="4" fillId="0" borderId="10" xfId="0" applyFont="1" applyBorder="1" applyAlignment="1">
      <alignment horizontal="center" shrinkToFit="1"/>
    </xf>
    <xf numFmtId="0" fontId="4" fillId="0" borderId="1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54" fillId="0" borderId="19" xfId="0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53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6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 shrinkToFit="1"/>
    </xf>
    <xf numFmtId="1" fontId="6" fillId="0" borderId="0" xfId="0" applyNumberFormat="1" applyFont="1" applyBorder="1" applyAlignment="1">
      <alignment/>
    </xf>
    <xf numFmtId="3" fontId="4" fillId="0" borderId="14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1" fontId="6" fillId="0" borderId="18" xfId="0" applyNumberFormat="1" applyFont="1" applyBorder="1" applyAlignment="1">
      <alignment/>
    </xf>
    <xf numFmtId="0" fontId="52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4" fillId="0" borderId="13" xfId="0" applyFont="1" applyBorder="1" applyAlignment="1">
      <alignment wrapText="1"/>
    </xf>
    <xf numFmtId="0" fontId="7" fillId="0" borderId="13" xfId="0" applyFont="1" applyFill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right"/>
    </xf>
    <xf numFmtId="1" fontId="6" fillId="0" borderId="23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 indent="6"/>
    </xf>
    <xf numFmtId="0" fontId="4" fillId="0" borderId="14" xfId="0" applyFont="1" applyFill="1" applyBorder="1" applyAlignment="1">
      <alignment horizontal="left"/>
    </xf>
    <xf numFmtId="1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10" fillId="0" borderId="0" xfId="0" applyFont="1" applyAlignment="1">
      <alignment/>
    </xf>
    <xf numFmtId="1" fontId="6" fillId="0" borderId="22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4" fillId="32" borderId="10" xfId="0" applyFont="1" applyFill="1" applyBorder="1" applyAlignment="1">
      <alignment horizontal="right" shrinkToFit="1"/>
    </xf>
    <xf numFmtId="0" fontId="4" fillId="32" borderId="13" xfId="0" applyFont="1" applyFill="1" applyBorder="1" applyAlignment="1">
      <alignment/>
    </xf>
    <xf numFmtId="0" fontId="4" fillId="32" borderId="20" xfId="0" applyFont="1" applyFill="1" applyBorder="1" applyAlignment="1">
      <alignment/>
    </xf>
    <xf numFmtId="0" fontId="4" fillId="32" borderId="21" xfId="0" applyFont="1" applyFill="1" applyBorder="1" applyAlignment="1">
      <alignment/>
    </xf>
    <xf numFmtId="0" fontId="52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07"/>
  <sheetViews>
    <sheetView tabSelected="1" zoomScale="85" zoomScaleNormal="85" zoomScalePageLayoutView="0" workbookViewId="0" topLeftCell="A47">
      <selection activeCell="U82" sqref="U82"/>
    </sheetView>
  </sheetViews>
  <sheetFormatPr defaultColWidth="9.140625" defaultRowHeight="12.75"/>
  <cols>
    <col min="1" max="1" width="39.421875" style="0" customWidth="1"/>
    <col min="2" max="2" width="9.8515625" style="4" customWidth="1"/>
    <col min="3" max="3" width="9.421875" style="4" customWidth="1"/>
    <col min="4" max="4" width="77.8515625" style="4" customWidth="1"/>
    <col min="5" max="5" width="11.57421875" style="4" customWidth="1"/>
    <col min="6" max="6" width="10.7109375" style="4" bestFit="1" customWidth="1"/>
    <col min="7" max="7" width="1.8515625" style="56" customWidth="1"/>
    <col min="8" max="8" width="11.00390625" style="4" customWidth="1"/>
    <col min="9" max="9" width="10.7109375" style="4" bestFit="1" customWidth="1"/>
    <col min="10" max="10" width="1.8515625" style="56" customWidth="1"/>
    <col min="11" max="11" width="11.00390625" style="4" customWidth="1"/>
    <col min="12" max="12" width="10.7109375" style="4" bestFit="1" customWidth="1"/>
  </cols>
  <sheetData>
    <row r="1" spans="8:12" ht="20.25">
      <c r="H1" s="91" t="s">
        <v>93</v>
      </c>
      <c r="I1" s="91"/>
      <c r="K1" s="91" t="s">
        <v>94</v>
      </c>
      <c r="L1" s="91"/>
    </row>
    <row r="2" spans="3:12" ht="21" customHeight="1" thickBot="1">
      <c r="C2" s="5" t="s">
        <v>92</v>
      </c>
      <c r="E2" s="97">
        <v>2021</v>
      </c>
      <c r="F2" s="98"/>
      <c r="G2" s="10"/>
      <c r="H2" s="92"/>
      <c r="I2" s="92"/>
      <c r="J2" s="10"/>
      <c r="K2" s="92"/>
      <c r="L2" s="92"/>
    </row>
    <row r="3" spans="3:12" ht="20.25">
      <c r="C3" s="5"/>
      <c r="E3" s="8" t="s">
        <v>19</v>
      </c>
      <c r="F3" s="9" t="s">
        <v>43</v>
      </c>
      <c r="G3" s="10"/>
      <c r="H3" s="8" t="s">
        <v>19</v>
      </c>
      <c r="I3" s="9" t="s">
        <v>43</v>
      </c>
      <c r="J3" s="10"/>
      <c r="K3" s="8" t="s">
        <v>19</v>
      </c>
      <c r="L3" s="9" t="s">
        <v>43</v>
      </c>
    </row>
    <row r="4" spans="2:12" ht="21" thickBot="1">
      <c r="B4" s="11" t="s">
        <v>41</v>
      </c>
      <c r="C4" s="12" t="s">
        <v>40</v>
      </c>
      <c r="D4" s="6" t="s">
        <v>42</v>
      </c>
      <c r="E4" s="63" t="s">
        <v>4</v>
      </c>
      <c r="F4" s="64" t="s">
        <v>4</v>
      </c>
      <c r="G4" s="10"/>
      <c r="H4" s="63" t="s">
        <v>4</v>
      </c>
      <c r="I4" s="64" t="s">
        <v>4</v>
      </c>
      <c r="J4" s="10"/>
      <c r="K4" s="63" t="s">
        <v>4</v>
      </c>
      <c r="L4" s="64" t="s">
        <v>4</v>
      </c>
    </row>
    <row r="5" spans="2:12" ht="20.25">
      <c r="B5" s="13"/>
      <c r="C5" s="13">
        <v>1111</v>
      </c>
      <c r="D5" s="13" t="s">
        <v>58</v>
      </c>
      <c r="E5" s="61">
        <v>5300</v>
      </c>
      <c r="F5" s="62"/>
      <c r="G5" s="55"/>
      <c r="H5" s="61"/>
      <c r="I5" s="62"/>
      <c r="J5" s="55"/>
      <c r="K5" s="61">
        <f>SUM(E5,H5)</f>
        <v>5300</v>
      </c>
      <c r="L5" s="62">
        <f>SUM(F5,I5)</f>
        <v>0</v>
      </c>
    </row>
    <row r="6" spans="2:12" ht="20.25">
      <c r="B6" s="13"/>
      <c r="C6" s="13">
        <v>1112</v>
      </c>
      <c r="D6" s="13" t="s">
        <v>59</v>
      </c>
      <c r="E6" s="29">
        <v>80</v>
      </c>
      <c r="F6" s="15"/>
      <c r="G6" s="55"/>
      <c r="H6" s="29"/>
      <c r="I6" s="15"/>
      <c r="J6" s="55"/>
      <c r="K6" s="61">
        <f aca="true" t="shared" si="0" ref="K6:K17">SUM(E6,H6)</f>
        <v>80</v>
      </c>
      <c r="L6" s="62">
        <f aca="true" t="shared" si="1" ref="L6:L17">SUM(F6,I6)</f>
        <v>0</v>
      </c>
    </row>
    <row r="7" spans="2:12" ht="20.25">
      <c r="B7" s="13"/>
      <c r="C7" s="13">
        <v>1113</v>
      </c>
      <c r="D7" s="13" t="s">
        <v>60</v>
      </c>
      <c r="E7" s="29">
        <v>500</v>
      </c>
      <c r="F7" s="15"/>
      <c r="G7" s="55"/>
      <c r="H7" s="29"/>
      <c r="I7" s="15"/>
      <c r="J7" s="55"/>
      <c r="K7" s="61">
        <f t="shared" si="0"/>
        <v>500</v>
      </c>
      <c r="L7" s="62">
        <f t="shared" si="1"/>
        <v>0</v>
      </c>
    </row>
    <row r="8" spans="2:12" ht="20.25">
      <c r="B8" s="13"/>
      <c r="C8" s="13">
        <v>1121</v>
      </c>
      <c r="D8" s="13" t="s">
        <v>20</v>
      </c>
      <c r="E8" s="29">
        <v>2800</v>
      </c>
      <c r="F8" s="15"/>
      <c r="G8" s="55"/>
      <c r="H8" s="29"/>
      <c r="I8" s="15"/>
      <c r="J8" s="55"/>
      <c r="K8" s="61">
        <f t="shared" si="0"/>
        <v>2800</v>
      </c>
      <c r="L8" s="62">
        <f t="shared" si="1"/>
        <v>0</v>
      </c>
    </row>
    <row r="9" spans="2:12" ht="20.25">
      <c r="B9" s="13"/>
      <c r="C9" s="13">
        <v>1122</v>
      </c>
      <c r="D9" s="13" t="s">
        <v>21</v>
      </c>
      <c r="E9" s="29">
        <v>0</v>
      </c>
      <c r="F9" s="15"/>
      <c r="G9" s="55"/>
      <c r="H9" s="29"/>
      <c r="I9" s="15"/>
      <c r="J9" s="55"/>
      <c r="K9" s="61">
        <f t="shared" si="0"/>
        <v>0</v>
      </c>
      <c r="L9" s="62">
        <f t="shared" si="1"/>
        <v>0</v>
      </c>
    </row>
    <row r="10" spans="2:12" ht="20.25">
      <c r="B10" s="13"/>
      <c r="C10" s="13">
        <v>1211</v>
      </c>
      <c r="D10" s="13" t="s">
        <v>35</v>
      </c>
      <c r="E10" s="29">
        <v>10500</v>
      </c>
      <c r="F10" s="15"/>
      <c r="G10" s="55"/>
      <c r="H10" s="29"/>
      <c r="I10" s="15"/>
      <c r="J10" s="55"/>
      <c r="K10" s="61">
        <f t="shared" si="0"/>
        <v>10500</v>
      </c>
      <c r="L10" s="62">
        <f t="shared" si="1"/>
        <v>0</v>
      </c>
    </row>
    <row r="11" spans="2:12" ht="20.25">
      <c r="B11" s="13"/>
      <c r="C11" s="13">
        <v>1334</v>
      </c>
      <c r="D11" s="13" t="s">
        <v>61</v>
      </c>
      <c r="E11" s="29">
        <v>2</v>
      </c>
      <c r="F11" s="15"/>
      <c r="G11" s="55"/>
      <c r="H11" s="29"/>
      <c r="I11" s="15"/>
      <c r="J11" s="55"/>
      <c r="K11" s="61">
        <f t="shared" si="0"/>
        <v>2</v>
      </c>
      <c r="L11" s="62">
        <f t="shared" si="1"/>
        <v>0</v>
      </c>
    </row>
    <row r="12" spans="2:12" ht="19.5" customHeight="1">
      <c r="B12" s="13"/>
      <c r="C12" s="13">
        <v>1340</v>
      </c>
      <c r="D12" s="13" t="s">
        <v>62</v>
      </c>
      <c r="E12" s="29">
        <v>715</v>
      </c>
      <c r="F12" s="15"/>
      <c r="G12" s="55"/>
      <c r="H12" s="29"/>
      <c r="I12" s="15"/>
      <c r="J12" s="55"/>
      <c r="K12" s="61">
        <f t="shared" si="0"/>
        <v>715</v>
      </c>
      <c r="L12" s="62">
        <f t="shared" si="1"/>
        <v>0</v>
      </c>
    </row>
    <row r="13" spans="2:12" ht="20.25">
      <c r="B13" s="13"/>
      <c r="C13" s="13">
        <v>1341</v>
      </c>
      <c r="D13" s="13" t="s">
        <v>22</v>
      </c>
      <c r="E13" s="29">
        <v>30</v>
      </c>
      <c r="F13" s="15"/>
      <c r="G13" s="55"/>
      <c r="H13" s="29"/>
      <c r="I13" s="15"/>
      <c r="J13" s="55"/>
      <c r="K13" s="61">
        <f t="shared" si="0"/>
        <v>30</v>
      </c>
      <c r="L13" s="62">
        <f t="shared" si="1"/>
        <v>0</v>
      </c>
    </row>
    <row r="14" spans="2:12" ht="20.25">
      <c r="B14" s="13"/>
      <c r="C14" s="16">
        <v>1343</v>
      </c>
      <c r="D14" s="16" t="s">
        <v>23</v>
      </c>
      <c r="E14" s="29">
        <v>10</v>
      </c>
      <c r="F14" s="15"/>
      <c r="G14" s="55"/>
      <c r="H14" s="29"/>
      <c r="I14" s="15"/>
      <c r="J14" s="55"/>
      <c r="K14" s="61">
        <f t="shared" si="0"/>
        <v>10</v>
      </c>
      <c r="L14" s="62">
        <f t="shared" si="1"/>
        <v>0</v>
      </c>
    </row>
    <row r="15" spans="2:12" ht="20.25">
      <c r="B15" s="13"/>
      <c r="C15" s="13">
        <v>1361</v>
      </c>
      <c r="D15" s="13" t="s">
        <v>24</v>
      </c>
      <c r="E15" s="29">
        <v>20</v>
      </c>
      <c r="F15" s="15"/>
      <c r="G15" s="55"/>
      <c r="H15" s="29"/>
      <c r="I15" s="15"/>
      <c r="J15" s="55"/>
      <c r="K15" s="61">
        <f t="shared" si="0"/>
        <v>20</v>
      </c>
      <c r="L15" s="62">
        <f t="shared" si="1"/>
        <v>0</v>
      </c>
    </row>
    <row r="16" spans="2:12" ht="20.25">
      <c r="B16" s="13"/>
      <c r="C16" s="13">
        <v>1381</v>
      </c>
      <c r="D16" s="13" t="s">
        <v>51</v>
      </c>
      <c r="E16" s="29">
        <v>100</v>
      </c>
      <c r="F16" s="15"/>
      <c r="G16" s="55"/>
      <c r="H16" s="29"/>
      <c r="I16" s="15"/>
      <c r="J16" s="55"/>
      <c r="K16" s="61">
        <f t="shared" si="0"/>
        <v>100</v>
      </c>
      <c r="L16" s="62">
        <f t="shared" si="1"/>
        <v>0</v>
      </c>
    </row>
    <row r="17" spans="2:12" ht="20.25">
      <c r="B17" s="13"/>
      <c r="C17" s="13">
        <v>1511</v>
      </c>
      <c r="D17" s="13" t="s">
        <v>25</v>
      </c>
      <c r="E17" s="29">
        <v>1000</v>
      </c>
      <c r="F17" s="15"/>
      <c r="G17" s="55"/>
      <c r="H17" s="29"/>
      <c r="I17" s="15"/>
      <c r="J17" s="55"/>
      <c r="K17" s="61">
        <f t="shared" si="0"/>
        <v>1000</v>
      </c>
      <c r="L17" s="62">
        <f t="shared" si="1"/>
        <v>0</v>
      </c>
    </row>
    <row r="18" spans="2:12" ht="20.25">
      <c r="B18" s="13"/>
      <c r="C18" s="13"/>
      <c r="D18" s="18" t="s">
        <v>26</v>
      </c>
      <c r="E18" s="53">
        <f>SUM(E5:E17)</f>
        <v>21057</v>
      </c>
      <c r="F18" s="15"/>
      <c r="G18" s="55"/>
      <c r="H18" s="53">
        <f>SUM(H5:H17)</f>
        <v>0</v>
      </c>
      <c r="I18" s="65">
        <f>SUM(I5:I17)</f>
        <v>0</v>
      </c>
      <c r="J18" s="55"/>
      <c r="K18" s="53">
        <f>SUM(K5:K17)</f>
        <v>21057</v>
      </c>
      <c r="L18" s="65">
        <f>SUM(L5:L17)</f>
        <v>0</v>
      </c>
    </row>
    <row r="19" spans="2:13" ht="20.25">
      <c r="B19" s="13"/>
      <c r="C19" s="16">
        <v>4111</v>
      </c>
      <c r="D19" s="16" t="s">
        <v>97</v>
      </c>
      <c r="E19" s="29">
        <v>0</v>
      </c>
      <c r="F19" s="15"/>
      <c r="G19" s="55"/>
      <c r="H19" s="29">
        <v>63</v>
      </c>
      <c r="I19" s="15"/>
      <c r="J19" s="55"/>
      <c r="K19" s="29">
        <f>SUM(E19,H19)</f>
        <v>63</v>
      </c>
      <c r="L19" s="15">
        <f>SUM(F19,I19)</f>
        <v>0</v>
      </c>
      <c r="M19" s="81" t="s">
        <v>104</v>
      </c>
    </row>
    <row r="20" spans="2:12" ht="20.25" customHeight="1" hidden="1">
      <c r="B20" s="13"/>
      <c r="C20" s="16">
        <v>4112</v>
      </c>
      <c r="D20" s="16" t="s">
        <v>32</v>
      </c>
      <c r="E20" s="29"/>
      <c r="F20" s="15"/>
      <c r="G20" s="55"/>
      <c r="H20" s="29"/>
      <c r="I20" s="15"/>
      <c r="J20" s="55"/>
      <c r="K20" s="29">
        <f aca="true" t="shared" si="2" ref="K20:K29">SUM(E20,H20)</f>
        <v>0</v>
      </c>
      <c r="L20" s="15">
        <f aca="true" t="shared" si="3" ref="L20:L29">SUM(F20,I20)</f>
        <v>0</v>
      </c>
    </row>
    <row r="21" spans="2:12" ht="20.25">
      <c r="B21" s="13"/>
      <c r="C21" s="16">
        <v>4112</v>
      </c>
      <c r="D21" s="16" t="s">
        <v>98</v>
      </c>
      <c r="E21" s="29">
        <v>565</v>
      </c>
      <c r="F21" s="15"/>
      <c r="G21" s="55"/>
      <c r="H21" s="29"/>
      <c r="I21" s="15"/>
      <c r="J21" s="55"/>
      <c r="K21" s="29">
        <f t="shared" si="2"/>
        <v>565</v>
      </c>
      <c r="L21" s="15">
        <f t="shared" si="3"/>
        <v>0</v>
      </c>
    </row>
    <row r="22" spans="2:12" ht="20.25" customHeight="1" hidden="1">
      <c r="B22" s="13"/>
      <c r="C22" s="16">
        <v>4113</v>
      </c>
      <c r="D22" s="16" t="s">
        <v>28</v>
      </c>
      <c r="E22" s="29"/>
      <c r="F22" s="15"/>
      <c r="G22" s="55"/>
      <c r="H22" s="29"/>
      <c r="I22" s="15"/>
      <c r="J22" s="55"/>
      <c r="K22" s="29">
        <f t="shared" si="2"/>
        <v>0</v>
      </c>
      <c r="L22" s="15">
        <f t="shared" si="3"/>
        <v>0</v>
      </c>
    </row>
    <row r="23" spans="2:13" ht="20.25">
      <c r="B23" s="13"/>
      <c r="C23" s="16">
        <v>4116</v>
      </c>
      <c r="D23" s="16" t="s">
        <v>99</v>
      </c>
      <c r="E23" s="29">
        <v>0</v>
      </c>
      <c r="F23" s="15"/>
      <c r="G23" s="55"/>
      <c r="H23" s="29">
        <v>97</v>
      </c>
      <c r="I23" s="15"/>
      <c r="J23" s="55"/>
      <c r="K23" s="29">
        <f t="shared" si="2"/>
        <v>97</v>
      </c>
      <c r="L23" s="15">
        <f t="shared" si="3"/>
        <v>0</v>
      </c>
      <c r="M23" s="81" t="s">
        <v>109</v>
      </c>
    </row>
    <row r="24" spans="2:12" ht="20.25" customHeight="1" hidden="1">
      <c r="B24" s="13"/>
      <c r="C24" s="16">
        <v>4121</v>
      </c>
      <c r="D24" s="16" t="s">
        <v>30</v>
      </c>
      <c r="E24" s="29"/>
      <c r="F24" s="15"/>
      <c r="G24" s="55"/>
      <c r="H24" s="29"/>
      <c r="I24" s="15"/>
      <c r="J24" s="55"/>
      <c r="K24" s="29">
        <f t="shared" si="2"/>
        <v>0</v>
      </c>
      <c r="L24" s="15">
        <f t="shared" si="3"/>
        <v>0</v>
      </c>
    </row>
    <row r="25" spans="2:12" ht="20.25" customHeight="1" hidden="1">
      <c r="B25" s="13"/>
      <c r="C25" s="16">
        <v>4122</v>
      </c>
      <c r="D25" s="16" t="s">
        <v>31</v>
      </c>
      <c r="E25" s="29"/>
      <c r="F25" s="15"/>
      <c r="G25" s="55"/>
      <c r="H25" s="29"/>
      <c r="I25" s="15"/>
      <c r="J25" s="55"/>
      <c r="K25" s="29">
        <f t="shared" si="2"/>
        <v>0</v>
      </c>
      <c r="L25" s="15">
        <f t="shared" si="3"/>
        <v>0</v>
      </c>
    </row>
    <row r="26" spans="2:12" ht="20.25">
      <c r="B26" s="13"/>
      <c r="C26" s="16">
        <v>4121</v>
      </c>
      <c r="D26" s="16" t="s">
        <v>100</v>
      </c>
      <c r="E26" s="29">
        <v>37</v>
      </c>
      <c r="F26" s="15"/>
      <c r="G26" s="55"/>
      <c r="H26" s="29"/>
      <c r="I26" s="15"/>
      <c r="J26" s="55"/>
      <c r="K26" s="29">
        <f t="shared" si="2"/>
        <v>37</v>
      </c>
      <c r="L26" s="15">
        <f t="shared" si="3"/>
        <v>0</v>
      </c>
    </row>
    <row r="27" spans="2:12" ht="20.25">
      <c r="B27" s="13"/>
      <c r="C27" s="16">
        <v>4122</v>
      </c>
      <c r="D27" s="16" t="s">
        <v>38</v>
      </c>
      <c r="E27" s="29">
        <v>0</v>
      </c>
      <c r="F27" s="15"/>
      <c r="G27" s="55"/>
      <c r="H27" s="29"/>
      <c r="I27" s="15"/>
      <c r="J27" s="55"/>
      <c r="K27" s="29">
        <f t="shared" si="2"/>
        <v>0</v>
      </c>
      <c r="L27" s="15">
        <f t="shared" si="3"/>
        <v>0</v>
      </c>
    </row>
    <row r="28" spans="2:13" ht="20.25">
      <c r="B28" s="13"/>
      <c r="C28" s="16">
        <v>4216</v>
      </c>
      <c r="D28" s="16" t="s">
        <v>95</v>
      </c>
      <c r="E28" s="29">
        <v>0</v>
      </c>
      <c r="F28" s="15"/>
      <c r="G28" s="55"/>
      <c r="H28" s="29">
        <v>557</v>
      </c>
      <c r="I28" s="15"/>
      <c r="J28" s="55"/>
      <c r="K28" s="29">
        <f t="shared" si="2"/>
        <v>557</v>
      </c>
      <c r="L28" s="15">
        <f t="shared" si="3"/>
        <v>0</v>
      </c>
      <c r="M28" s="81" t="s">
        <v>102</v>
      </c>
    </row>
    <row r="29" spans="2:12" ht="20.25">
      <c r="B29" s="13"/>
      <c r="C29" s="16">
        <v>4222</v>
      </c>
      <c r="D29" s="16" t="s">
        <v>101</v>
      </c>
      <c r="E29" s="29">
        <v>0</v>
      </c>
      <c r="F29" s="15"/>
      <c r="G29" s="55"/>
      <c r="H29" s="29"/>
      <c r="I29" s="15"/>
      <c r="J29" s="55"/>
      <c r="K29" s="29">
        <f t="shared" si="2"/>
        <v>0</v>
      </c>
      <c r="L29" s="15">
        <f t="shared" si="3"/>
        <v>0</v>
      </c>
    </row>
    <row r="30" spans="2:12" ht="21" thickBot="1">
      <c r="B30" s="13"/>
      <c r="C30" s="16"/>
      <c r="D30" s="20" t="s">
        <v>29</v>
      </c>
      <c r="E30" s="33">
        <f>SUM(E19:E29)</f>
        <v>602</v>
      </c>
      <c r="F30" s="54"/>
      <c r="G30" s="55"/>
      <c r="H30" s="33">
        <f>SUM(H19:H29)</f>
        <v>717</v>
      </c>
      <c r="I30" s="54">
        <f>SUM(I19:I29)</f>
        <v>0</v>
      </c>
      <c r="J30" s="55"/>
      <c r="K30" s="33">
        <f>SUM(K19:K29)</f>
        <v>1319</v>
      </c>
      <c r="L30" s="54">
        <f>SUM(L19:L29)</f>
        <v>0</v>
      </c>
    </row>
    <row r="31" spans="2:10" ht="9" customHeight="1" thickBot="1">
      <c r="B31" s="22"/>
      <c r="C31" s="23"/>
      <c r="D31" s="24"/>
      <c r="G31" s="55"/>
      <c r="J31" s="55"/>
    </row>
    <row r="32" spans="2:12" ht="20.25">
      <c r="B32" s="13"/>
      <c r="C32" s="16"/>
      <c r="D32" s="21" t="s">
        <v>49</v>
      </c>
      <c r="E32" s="25"/>
      <c r="F32" s="26"/>
      <c r="G32" s="55"/>
      <c r="H32" s="25"/>
      <c r="I32" s="26"/>
      <c r="J32" s="55"/>
      <c r="K32" s="25"/>
      <c r="L32" s="26"/>
    </row>
    <row r="33" spans="2:12" ht="20.25">
      <c r="B33" s="13">
        <v>1032</v>
      </c>
      <c r="C33" s="13"/>
      <c r="D33" s="14" t="s">
        <v>37</v>
      </c>
      <c r="E33" s="27">
        <v>500</v>
      </c>
      <c r="F33" s="28">
        <v>850</v>
      </c>
      <c r="G33" s="55"/>
      <c r="H33" s="27"/>
      <c r="I33" s="28"/>
      <c r="J33" s="55"/>
      <c r="K33" s="27">
        <f>SUM(E33,H33)</f>
        <v>500</v>
      </c>
      <c r="L33" s="28">
        <f>SUM(F33,I33)</f>
        <v>850</v>
      </c>
    </row>
    <row r="34" spans="2:13" ht="21.75" customHeight="1">
      <c r="B34" s="13">
        <v>2212</v>
      </c>
      <c r="C34" s="13"/>
      <c r="D34" s="14" t="s">
        <v>63</v>
      </c>
      <c r="E34" s="29">
        <v>14</v>
      </c>
      <c r="F34" s="15">
        <v>723</v>
      </c>
      <c r="G34" s="55"/>
      <c r="H34" s="29"/>
      <c r="I34" s="15">
        <v>-59</v>
      </c>
      <c r="J34" s="55"/>
      <c r="K34" s="27">
        <f aca="true" t="shared" si="4" ref="K34:K74">SUM(E34,H34)</f>
        <v>14</v>
      </c>
      <c r="L34" s="28">
        <f aca="true" t="shared" si="5" ref="L34:L73">SUM(F34,I34)</f>
        <v>664</v>
      </c>
      <c r="M34" s="81" t="s">
        <v>107</v>
      </c>
    </row>
    <row r="35" spans="2:13" ht="20.25">
      <c r="B35" s="13">
        <v>2219</v>
      </c>
      <c r="C35" s="13"/>
      <c r="D35" s="14" t="s">
        <v>6</v>
      </c>
      <c r="E35" s="27">
        <v>0</v>
      </c>
      <c r="F35" s="28">
        <v>400</v>
      </c>
      <c r="G35" s="55"/>
      <c r="H35" s="27"/>
      <c r="I35" s="28">
        <v>300</v>
      </c>
      <c r="J35" s="55"/>
      <c r="K35" s="27">
        <f t="shared" si="4"/>
        <v>0</v>
      </c>
      <c r="L35" s="28">
        <f t="shared" si="5"/>
        <v>700</v>
      </c>
      <c r="M35" s="81" t="s">
        <v>103</v>
      </c>
    </row>
    <row r="36" spans="2:12" ht="20.25">
      <c r="B36" s="13">
        <v>2221</v>
      </c>
      <c r="C36" s="13"/>
      <c r="D36" s="14" t="s">
        <v>27</v>
      </c>
      <c r="E36" s="27">
        <v>0</v>
      </c>
      <c r="F36" s="28">
        <v>30</v>
      </c>
      <c r="G36" s="55"/>
      <c r="H36" s="27"/>
      <c r="I36" s="28"/>
      <c r="J36" s="55"/>
      <c r="K36" s="27">
        <f t="shared" si="4"/>
        <v>0</v>
      </c>
      <c r="L36" s="28">
        <f t="shared" si="5"/>
        <v>30</v>
      </c>
    </row>
    <row r="37" spans="2:12" ht="20.25">
      <c r="B37" s="13">
        <v>2229</v>
      </c>
      <c r="C37" s="13"/>
      <c r="D37" s="14" t="s">
        <v>7</v>
      </c>
      <c r="E37" s="27">
        <v>0</v>
      </c>
      <c r="F37" s="28">
        <v>50</v>
      </c>
      <c r="G37" s="55"/>
      <c r="H37" s="27"/>
      <c r="I37" s="28"/>
      <c r="J37" s="55"/>
      <c r="K37" s="27">
        <f t="shared" si="4"/>
        <v>0</v>
      </c>
      <c r="L37" s="28">
        <f t="shared" si="5"/>
        <v>50</v>
      </c>
    </row>
    <row r="38" spans="2:12" ht="20.25">
      <c r="B38" s="13">
        <v>2292</v>
      </c>
      <c r="C38" s="13"/>
      <c r="D38" s="14" t="s">
        <v>77</v>
      </c>
      <c r="E38" s="27">
        <v>0</v>
      </c>
      <c r="F38" s="28">
        <v>144</v>
      </c>
      <c r="G38" s="55"/>
      <c r="H38" s="27"/>
      <c r="I38" s="28"/>
      <c r="J38" s="55"/>
      <c r="K38" s="27">
        <f t="shared" si="4"/>
        <v>0</v>
      </c>
      <c r="L38" s="28">
        <f t="shared" si="5"/>
        <v>144</v>
      </c>
    </row>
    <row r="39" spans="2:12" ht="18.75" customHeight="1">
      <c r="B39" s="13">
        <v>2321</v>
      </c>
      <c r="C39" s="13"/>
      <c r="D39" s="14" t="s">
        <v>8</v>
      </c>
      <c r="E39" s="27">
        <v>0</v>
      </c>
      <c r="F39" s="28">
        <v>350</v>
      </c>
      <c r="G39" s="55"/>
      <c r="H39" s="27"/>
      <c r="I39" s="28"/>
      <c r="J39" s="55"/>
      <c r="K39" s="27">
        <f t="shared" si="4"/>
        <v>0</v>
      </c>
      <c r="L39" s="28">
        <f t="shared" si="5"/>
        <v>350</v>
      </c>
    </row>
    <row r="40" spans="2:12" ht="20.25">
      <c r="B40" s="13">
        <v>2333</v>
      </c>
      <c r="C40" s="13"/>
      <c r="D40" s="14" t="s">
        <v>9</v>
      </c>
      <c r="E40" s="27">
        <v>0</v>
      </c>
      <c r="F40" s="28">
        <v>50</v>
      </c>
      <c r="G40" s="55"/>
      <c r="H40" s="27"/>
      <c r="I40" s="28"/>
      <c r="J40" s="55"/>
      <c r="K40" s="27">
        <f t="shared" si="4"/>
        <v>0</v>
      </c>
      <c r="L40" s="28">
        <f t="shared" si="5"/>
        <v>50</v>
      </c>
    </row>
    <row r="41" spans="2:12" ht="20.25">
      <c r="B41" s="13">
        <v>3111</v>
      </c>
      <c r="C41" s="13"/>
      <c r="D41" s="14" t="s">
        <v>57</v>
      </c>
      <c r="E41" s="29">
        <v>1</v>
      </c>
      <c r="F41" s="52">
        <v>415</v>
      </c>
      <c r="G41" s="55"/>
      <c r="H41" s="29"/>
      <c r="I41" s="52"/>
      <c r="J41" s="55"/>
      <c r="K41" s="27">
        <f t="shared" si="4"/>
        <v>1</v>
      </c>
      <c r="L41" s="28">
        <f t="shared" si="5"/>
        <v>415</v>
      </c>
    </row>
    <row r="42" spans="2:13" ht="20.25">
      <c r="B42" s="13">
        <v>3113</v>
      </c>
      <c r="C42" s="13"/>
      <c r="D42" s="14" t="s">
        <v>84</v>
      </c>
      <c r="E42" s="29">
        <v>1</v>
      </c>
      <c r="F42" s="28">
        <v>2650</v>
      </c>
      <c r="G42" s="55"/>
      <c r="H42" s="29"/>
      <c r="I42" s="28">
        <v>879</v>
      </c>
      <c r="J42" s="55"/>
      <c r="K42" s="27">
        <f t="shared" si="4"/>
        <v>1</v>
      </c>
      <c r="L42" s="28">
        <f t="shared" si="5"/>
        <v>3529</v>
      </c>
      <c r="M42" s="81" t="s">
        <v>113</v>
      </c>
    </row>
    <row r="43" spans="2:12" ht="20.25">
      <c r="B43" s="16">
        <v>3314</v>
      </c>
      <c r="C43" s="16"/>
      <c r="D43" s="17" t="s">
        <v>18</v>
      </c>
      <c r="E43" s="29">
        <v>1</v>
      </c>
      <c r="F43" s="28">
        <v>100</v>
      </c>
      <c r="G43" s="55"/>
      <c r="H43" s="29"/>
      <c r="I43" s="28"/>
      <c r="J43" s="55"/>
      <c r="K43" s="27">
        <f t="shared" si="4"/>
        <v>1</v>
      </c>
      <c r="L43" s="28">
        <f t="shared" si="5"/>
        <v>100</v>
      </c>
    </row>
    <row r="44" spans="2:12" ht="20.25">
      <c r="B44" s="13">
        <v>3319</v>
      </c>
      <c r="C44" s="13"/>
      <c r="D44" s="14" t="s">
        <v>52</v>
      </c>
      <c r="E44" s="29">
        <v>0</v>
      </c>
      <c r="F44" s="15">
        <v>260</v>
      </c>
      <c r="G44" s="55"/>
      <c r="H44" s="29"/>
      <c r="I44" s="15"/>
      <c r="J44" s="55"/>
      <c r="K44" s="27">
        <f t="shared" si="4"/>
        <v>0</v>
      </c>
      <c r="L44" s="28">
        <f t="shared" si="5"/>
        <v>260</v>
      </c>
    </row>
    <row r="45" spans="2:12" ht="20.25">
      <c r="B45" s="13">
        <v>3326</v>
      </c>
      <c r="C45" s="13"/>
      <c r="D45" s="14" t="s">
        <v>53</v>
      </c>
      <c r="E45" s="29">
        <v>0</v>
      </c>
      <c r="F45" s="15">
        <v>10</v>
      </c>
      <c r="G45" s="55"/>
      <c r="H45" s="29"/>
      <c r="I45" s="15"/>
      <c r="J45" s="55"/>
      <c r="K45" s="27">
        <f t="shared" si="4"/>
        <v>0</v>
      </c>
      <c r="L45" s="28">
        <f t="shared" si="5"/>
        <v>10</v>
      </c>
    </row>
    <row r="46" spans="2:12" ht="20.25">
      <c r="B46" s="13">
        <v>3341</v>
      </c>
      <c r="C46" s="13"/>
      <c r="D46" s="14" t="s">
        <v>10</v>
      </c>
      <c r="E46" s="29">
        <v>3</v>
      </c>
      <c r="F46" s="15">
        <v>100</v>
      </c>
      <c r="G46" s="55"/>
      <c r="H46" s="29"/>
      <c r="I46" s="15"/>
      <c r="J46" s="55"/>
      <c r="K46" s="27">
        <f t="shared" si="4"/>
        <v>3</v>
      </c>
      <c r="L46" s="28">
        <f t="shared" si="5"/>
        <v>100</v>
      </c>
    </row>
    <row r="47" spans="2:12" ht="20.25">
      <c r="B47" s="13">
        <v>3349</v>
      </c>
      <c r="C47" s="13"/>
      <c r="D47" s="14" t="s">
        <v>11</v>
      </c>
      <c r="E47" s="29">
        <v>0</v>
      </c>
      <c r="F47" s="15">
        <v>40</v>
      </c>
      <c r="G47" s="55"/>
      <c r="H47" s="29"/>
      <c r="I47" s="15"/>
      <c r="J47" s="55"/>
      <c r="K47" s="27">
        <f t="shared" si="4"/>
        <v>0</v>
      </c>
      <c r="L47" s="28">
        <f t="shared" si="5"/>
        <v>40</v>
      </c>
    </row>
    <row r="48" spans="2:12" ht="20.25">
      <c r="B48" s="13">
        <v>3392</v>
      </c>
      <c r="C48" s="13"/>
      <c r="D48" s="14" t="s">
        <v>64</v>
      </c>
      <c r="E48" s="29">
        <v>400</v>
      </c>
      <c r="F48" s="28">
        <v>1200</v>
      </c>
      <c r="G48" s="55"/>
      <c r="H48" s="29"/>
      <c r="I48" s="28"/>
      <c r="J48" s="55"/>
      <c r="K48" s="27">
        <f t="shared" si="4"/>
        <v>400</v>
      </c>
      <c r="L48" s="28">
        <f t="shared" si="5"/>
        <v>1200</v>
      </c>
    </row>
    <row r="49" spans="2:12" ht="20.25">
      <c r="B49" s="13">
        <v>3399</v>
      </c>
      <c r="C49" s="13"/>
      <c r="D49" s="14" t="s">
        <v>12</v>
      </c>
      <c r="E49" s="29">
        <v>0</v>
      </c>
      <c r="F49" s="28">
        <v>100</v>
      </c>
      <c r="G49" s="55"/>
      <c r="H49" s="29"/>
      <c r="I49" s="28"/>
      <c r="J49" s="55"/>
      <c r="K49" s="27">
        <f t="shared" si="4"/>
        <v>0</v>
      </c>
      <c r="L49" s="28">
        <f t="shared" si="5"/>
        <v>100</v>
      </c>
    </row>
    <row r="50" spans="2:12" ht="20.25">
      <c r="B50" s="13">
        <v>3412</v>
      </c>
      <c r="C50" s="13"/>
      <c r="D50" s="14" t="s">
        <v>65</v>
      </c>
      <c r="E50" s="29">
        <v>0</v>
      </c>
      <c r="F50" s="28">
        <v>100</v>
      </c>
      <c r="G50" s="55"/>
      <c r="H50" s="29"/>
      <c r="I50" s="28"/>
      <c r="J50" s="55"/>
      <c r="K50" s="27">
        <f t="shared" si="4"/>
        <v>0</v>
      </c>
      <c r="L50" s="28">
        <f t="shared" si="5"/>
        <v>100</v>
      </c>
    </row>
    <row r="51" spans="2:12" ht="20.25">
      <c r="B51" s="13">
        <v>3419</v>
      </c>
      <c r="C51" s="13"/>
      <c r="D51" s="14" t="s">
        <v>13</v>
      </c>
      <c r="E51" s="29">
        <v>0</v>
      </c>
      <c r="F51" s="28">
        <v>335</v>
      </c>
      <c r="G51" s="55"/>
      <c r="H51" s="29"/>
      <c r="I51" s="28"/>
      <c r="J51" s="55"/>
      <c r="K51" s="27">
        <f t="shared" si="4"/>
        <v>0</v>
      </c>
      <c r="L51" s="28">
        <f t="shared" si="5"/>
        <v>335</v>
      </c>
    </row>
    <row r="52" spans="2:12" ht="20.25">
      <c r="B52" s="13">
        <v>3511</v>
      </c>
      <c r="C52" s="13"/>
      <c r="D52" s="14" t="s">
        <v>14</v>
      </c>
      <c r="E52" s="29">
        <v>235</v>
      </c>
      <c r="F52" s="28">
        <v>800</v>
      </c>
      <c r="G52" s="55"/>
      <c r="H52" s="29"/>
      <c r="I52" s="28"/>
      <c r="J52" s="55"/>
      <c r="K52" s="27">
        <f t="shared" si="4"/>
        <v>235</v>
      </c>
      <c r="L52" s="28">
        <f t="shared" si="5"/>
        <v>800</v>
      </c>
    </row>
    <row r="53" spans="2:12" ht="20.25">
      <c r="B53" s="13">
        <v>3612</v>
      </c>
      <c r="C53" s="13"/>
      <c r="D53" s="17" t="s">
        <v>0</v>
      </c>
      <c r="E53" s="27">
        <v>555</v>
      </c>
      <c r="F53" s="28">
        <v>300</v>
      </c>
      <c r="G53" s="55"/>
      <c r="H53" s="27"/>
      <c r="I53" s="28"/>
      <c r="J53" s="55"/>
      <c r="K53" s="27">
        <f t="shared" si="4"/>
        <v>555</v>
      </c>
      <c r="L53" s="28">
        <f t="shared" si="5"/>
        <v>300</v>
      </c>
    </row>
    <row r="54" spans="2:12" ht="20.25">
      <c r="B54" s="13">
        <v>3613</v>
      </c>
      <c r="C54" s="13"/>
      <c r="D54" s="17" t="s">
        <v>55</v>
      </c>
      <c r="E54" s="29">
        <v>220</v>
      </c>
      <c r="F54" s="28">
        <v>700</v>
      </c>
      <c r="G54" s="55"/>
      <c r="H54" s="29"/>
      <c r="I54" s="28"/>
      <c r="J54" s="55"/>
      <c r="K54" s="27">
        <f t="shared" si="4"/>
        <v>220</v>
      </c>
      <c r="L54" s="28">
        <f t="shared" si="5"/>
        <v>700</v>
      </c>
    </row>
    <row r="55" spans="2:12" ht="20.25">
      <c r="B55" s="30">
        <v>3631</v>
      </c>
      <c r="C55" s="30"/>
      <c r="D55" s="14" t="s">
        <v>1</v>
      </c>
      <c r="E55" s="29">
        <v>0</v>
      </c>
      <c r="F55" s="31">
        <v>500</v>
      </c>
      <c r="G55" s="55"/>
      <c r="H55" s="29"/>
      <c r="I55" s="31"/>
      <c r="J55" s="55"/>
      <c r="K55" s="27">
        <f t="shared" si="4"/>
        <v>0</v>
      </c>
      <c r="L55" s="28">
        <f t="shared" si="5"/>
        <v>500</v>
      </c>
    </row>
    <row r="56" spans="2:12" ht="20.25">
      <c r="B56" s="13">
        <v>3632</v>
      </c>
      <c r="C56" s="13"/>
      <c r="D56" s="14" t="s">
        <v>2</v>
      </c>
      <c r="E56" s="29">
        <v>100</v>
      </c>
      <c r="F56" s="28">
        <v>200</v>
      </c>
      <c r="G56" s="55"/>
      <c r="H56" s="29"/>
      <c r="I56" s="28"/>
      <c r="J56" s="55"/>
      <c r="K56" s="27">
        <f t="shared" si="4"/>
        <v>100</v>
      </c>
      <c r="L56" s="28">
        <f t="shared" si="5"/>
        <v>200</v>
      </c>
    </row>
    <row r="57" spans="2:12" ht="20.25">
      <c r="B57" s="13">
        <v>3636</v>
      </c>
      <c r="C57" s="13"/>
      <c r="D57" s="14" t="s">
        <v>34</v>
      </c>
      <c r="E57" s="29">
        <v>0</v>
      </c>
      <c r="F57" s="28">
        <v>6</v>
      </c>
      <c r="G57" s="55"/>
      <c r="H57" s="29"/>
      <c r="I57" s="28"/>
      <c r="J57" s="55"/>
      <c r="K57" s="27">
        <f t="shared" si="4"/>
        <v>0</v>
      </c>
      <c r="L57" s="28">
        <f t="shared" si="5"/>
        <v>6</v>
      </c>
    </row>
    <row r="58" spans="2:13" ht="20.25">
      <c r="B58" s="13">
        <v>3639</v>
      </c>
      <c r="C58" s="13"/>
      <c r="D58" s="66" t="s">
        <v>83</v>
      </c>
      <c r="E58" s="27">
        <v>48</v>
      </c>
      <c r="F58" s="28">
        <v>1430</v>
      </c>
      <c r="G58" s="55"/>
      <c r="H58" s="27">
        <v>119</v>
      </c>
      <c r="I58" s="28"/>
      <c r="J58" s="55"/>
      <c r="K58" s="27">
        <f t="shared" si="4"/>
        <v>167</v>
      </c>
      <c r="L58" s="28">
        <f t="shared" si="5"/>
        <v>1430</v>
      </c>
      <c r="M58" s="83" t="s">
        <v>105</v>
      </c>
    </row>
    <row r="59" spans="2:12" ht="20.25">
      <c r="B59" s="13">
        <v>3721</v>
      </c>
      <c r="C59" s="13"/>
      <c r="D59" s="14" t="s">
        <v>66</v>
      </c>
      <c r="E59" s="32">
        <v>0</v>
      </c>
      <c r="F59" s="28">
        <v>150</v>
      </c>
      <c r="G59" s="57"/>
      <c r="H59" s="32"/>
      <c r="I59" s="28"/>
      <c r="J59" s="57"/>
      <c r="K59" s="27">
        <f t="shared" si="4"/>
        <v>0</v>
      </c>
      <c r="L59" s="28">
        <f t="shared" si="5"/>
        <v>150</v>
      </c>
    </row>
    <row r="60" spans="2:12" ht="20.25">
      <c r="B60" s="13">
        <v>3722</v>
      </c>
      <c r="C60" s="13"/>
      <c r="D60" s="14" t="s">
        <v>67</v>
      </c>
      <c r="E60" s="29">
        <v>25</v>
      </c>
      <c r="F60" s="28">
        <v>900</v>
      </c>
      <c r="G60" s="55"/>
      <c r="H60" s="29"/>
      <c r="I60" s="28"/>
      <c r="J60" s="55"/>
      <c r="K60" s="27">
        <f t="shared" si="4"/>
        <v>25</v>
      </c>
      <c r="L60" s="28">
        <f t="shared" si="5"/>
        <v>900</v>
      </c>
    </row>
    <row r="61" spans="2:12" ht="20.25">
      <c r="B61" s="16">
        <v>3723</v>
      </c>
      <c r="C61" s="16"/>
      <c r="D61" s="17" t="s">
        <v>36</v>
      </c>
      <c r="E61" s="29">
        <v>0</v>
      </c>
      <c r="F61" s="28">
        <v>400</v>
      </c>
      <c r="G61" s="55"/>
      <c r="H61" s="29"/>
      <c r="I61" s="28"/>
      <c r="J61" s="55"/>
      <c r="K61" s="27">
        <f t="shared" si="4"/>
        <v>0</v>
      </c>
      <c r="L61" s="28">
        <f t="shared" si="5"/>
        <v>400</v>
      </c>
    </row>
    <row r="62" spans="2:12" ht="20.25">
      <c r="B62" s="16">
        <v>3725</v>
      </c>
      <c r="C62" s="16"/>
      <c r="D62" s="17" t="s">
        <v>68</v>
      </c>
      <c r="E62" s="29">
        <v>190</v>
      </c>
      <c r="F62" s="28">
        <v>0</v>
      </c>
      <c r="G62" s="55"/>
      <c r="H62" s="29"/>
      <c r="I62" s="28"/>
      <c r="J62" s="55"/>
      <c r="K62" s="27">
        <f t="shared" si="4"/>
        <v>190</v>
      </c>
      <c r="L62" s="28">
        <f t="shared" si="5"/>
        <v>0</v>
      </c>
    </row>
    <row r="63" spans="2:12" ht="20.25">
      <c r="B63" s="16">
        <v>3726</v>
      </c>
      <c r="C63" s="16"/>
      <c r="D63" s="17" t="s">
        <v>69</v>
      </c>
      <c r="E63" s="29">
        <v>0</v>
      </c>
      <c r="F63" s="28">
        <v>50</v>
      </c>
      <c r="G63" s="55"/>
      <c r="H63" s="29"/>
      <c r="I63" s="28"/>
      <c r="J63" s="55"/>
      <c r="K63" s="27">
        <f t="shared" si="4"/>
        <v>0</v>
      </c>
      <c r="L63" s="28">
        <f t="shared" si="5"/>
        <v>50</v>
      </c>
    </row>
    <row r="64" spans="2:12" ht="20.25">
      <c r="B64" s="16">
        <v>3729</v>
      </c>
      <c r="C64" s="16"/>
      <c r="D64" s="17" t="s">
        <v>70</v>
      </c>
      <c r="E64" s="29">
        <v>2</v>
      </c>
      <c r="F64" s="28">
        <v>0</v>
      </c>
      <c r="G64" s="55"/>
      <c r="H64" s="29"/>
      <c r="I64" s="28"/>
      <c r="J64" s="55"/>
      <c r="K64" s="27">
        <f t="shared" si="4"/>
        <v>2</v>
      </c>
      <c r="L64" s="28">
        <f t="shared" si="5"/>
        <v>0</v>
      </c>
    </row>
    <row r="65" spans="2:15" ht="20.25">
      <c r="B65" s="16">
        <v>3745</v>
      </c>
      <c r="C65" s="16"/>
      <c r="D65" s="17" t="s">
        <v>15</v>
      </c>
      <c r="E65" s="29">
        <v>0</v>
      </c>
      <c r="F65" s="28">
        <v>1150</v>
      </c>
      <c r="G65" s="29"/>
      <c r="H65" s="29"/>
      <c r="I65" s="28">
        <v>147</v>
      </c>
      <c r="K65" s="27">
        <f t="shared" si="4"/>
        <v>0</v>
      </c>
      <c r="L65" s="28">
        <f>SUM(F65,I65)</f>
        <v>1297</v>
      </c>
      <c r="M65" s="90" t="s">
        <v>115</v>
      </c>
      <c r="N65" s="83"/>
      <c r="O65" s="83"/>
    </row>
    <row r="66" spans="2:12" ht="20.25">
      <c r="B66" s="16">
        <v>4339</v>
      </c>
      <c r="C66" s="16"/>
      <c r="D66" s="17" t="s">
        <v>74</v>
      </c>
      <c r="E66" s="29">
        <v>0</v>
      </c>
      <c r="F66" s="28">
        <v>2</v>
      </c>
      <c r="G66" s="55"/>
      <c r="H66" s="29"/>
      <c r="I66" s="28"/>
      <c r="J66" s="55"/>
      <c r="K66" s="27">
        <f t="shared" si="4"/>
        <v>0</v>
      </c>
      <c r="L66" s="28">
        <f t="shared" si="5"/>
        <v>2</v>
      </c>
    </row>
    <row r="67" spans="2:12" s="3" customFormat="1" ht="20.25" customHeight="1">
      <c r="B67" s="16">
        <v>5213</v>
      </c>
      <c r="C67" s="16"/>
      <c r="D67" s="17" t="s">
        <v>71</v>
      </c>
      <c r="E67" s="27">
        <v>0</v>
      </c>
      <c r="F67" s="28">
        <v>90</v>
      </c>
      <c r="G67" s="55"/>
      <c r="H67" s="27"/>
      <c r="I67" s="28"/>
      <c r="J67" s="55"/>
      <c r="K67" s="27">
        <f t="shared" si="4"/>
        <v>0</v>
      </c>
      <c r="L67" s="28">
        <f t="shared" si="5"/>
        <v>90</v>
      </c>
    </row>
    <row r="68" spans="2:12" ht="20.25">
      <c r="B68" s="13">
        <v>5512</v>
      </c>
      <c r="C68" s="13"/>
      <c r="D68" s="14" t="s">
        <v>16</v>
      </c>
      <c r="E68" s="29">
        <v>0</v>
      </c>
      <c r="F68" s="28">
        <v>400</v>
      </c>
      <c r="G68" s="55"/>
      <c r="H68" s="29"/>
      <c r="I68" s="28"/>
      <c r="J68" s="55"/>
      <c r="K68" s="27">
        <f t="shared" si="4"/>
        <v>0</v>
      </c>
      <c r="L68" s="28">
        <f t="shared" si="5"/>
        <v>400</v>
      </c>
    </row>
    <row r="69" spans="2:12" ht="20.25">
      <c r="B69" s="13">
        <v>6112</v>
      </c>
      <c r="C69" s="13"/>
      <c r="D69" s="14" t="s">
        <v>17</v>
      </c>
      <c r="E69" s="29">
        <v>0</v>
      </c>
      <c r="F69" s="15">
        <v>2300</v>
      </c>
      <c r="G69" s="55"/>
      <c r="H69" s="29"/>
      <c r="I69" s="15"/>
      <c r="J69" s="55"/>
      <c r="K69" s="27">
        <f t="shared" si="4"/>
        <v>0</v>
      </c>
      <c r="L69" s="28">
        <f t="shared" si="5"/>
        <v>2300</v>
      </c>
    </row>
    <row r="70" spans="2:12" ht="20.25">
      <c r="B70" s="13">
        <v>6171</v>
      </c>
      <c r="C70" s="13"/>
      <c r="D70" s="14" t="s">
        <v>39</v>
      </c>
      <c r="E70" s="29">
        <v>7</v>
      </c>
      <c r="F70" s="15">
        <v>2900</v>
      </c>
      <c r="G70" s="55"/>
      <c r="H70" s="29"/>
      <c r="I70" s="15"/>
      <c r="J70" s="55"/>
      <c r="K70" s="27">
        <f t="shared" si="4"/>
        <v>7</v>
      </c>
      <c r="L70" s="28">
        <f t="shared" si="5"/>
        <v>2900</v>
      </c>
    </row>
    <row r="71" spans="2:12" ht="20.25">
      <c r="B71" s="13">
        <v>6310</v>
      </c>
      <c r="C71" s="13"/>
      <c r="D71" s="17" t="s">
        <v>80</v>
      </c>
      <c r="E71" s="29">
        <v>2</v>
      </c>
      <c r="F71" s="28">
        <v>260</v>
      </c>
      <c r="G71" s="55"/>
      <c r="H71" s="29"/>
      <c r="I71" s="28"/>
      <c r="J71" s="55"/>
      <c r="K71" s="27">
        <f t="shared" si="4"/>
        <v>2</v>
      </c>
      <c r="L71" s="28">
        <f t="shared" si="5"/>
        <v>260</v>
      </c>
    </row>
    <row r="72" spans="2:12" ht="20.25">
      <c r="B72" s="13">
        <v>6399</v>
      </c>
      <c r="C72" s="13"/>
      <c r="D72" s="17" t="s">
        <v>5</v>
      </c>
      <c r="E72" s="29">
        <v>0</v>
      </c>
      <c r="F72" s="28">
        <v>100</v>
      </c>
      <c r="G72" s="55"/>
      <c r="H72" s="29"/>
      <c r="I72" s="28"/>
      <c r="J72" s="55"/>
      <c r="K72" s="27">
        <f t="shared" si="4"/>
        <v>0</v>
      </c>
      <c r="L72" s="28">
        <f t="shared" si="5"/>
        <v>100</v>
      </c>
    </row>
    <row r="73" spans="2:12" ht="20.25">
      <c r="B73" s="13">
        <v>6402</v>
      </c>
      <c r="C73" s="13"/>
      <c r="D73" s="17" t="s">
        <v>78</v>
      </c>
      <c r="E73" s="29">
        <v>0</v>
      </c>
      <c r="F73" s="28">
        <v>0</v>
      </c>
      <c r="G73" s="55"/>
      <c r="H73" s="29"/>
      <c r="I73" s="28"/>
      <c r="J73" s="55"/>
      <c r="K73" s="27">
        <f t="shared" si="4"/>
        <v>0</v>
      </c>
      <c r="L73" s="28">
        <f t="shared" si="5"/>
        <v>0</v>
      </c>
    </row>
    <row r="74" spans="2:13" ht="20.25">
      <c r="B74" s="13">
        <v>6409</v>
      </c>
      <c r="C74" s="13"/>
      <c r="D74" s="14" t="s">
        <v>72</v>
      </c>
      <c r="E74" s="29">
        <v>0</v>
      </c>
      <c r="F74" s="15">
        <v>492</v>
      </c>
      <c r="G74" s="55"/>
      <c r="H74" s="29"/>
      <c r="I74" s="15">
        <v>11</v>
      </c>
      <c r="J74" s="55"/>
      <c r="K74" s="27">
        <f t="shared" si="4"/>
        <v>0</v>
      </c>
      <c r="L74" s="28">
        <f>SUM(F74,I74)</f>
        <v>503</v>
      </c>
      <c r="M74" s="83" t="s">
        <v>110</v>
      </c>
    </row>
    <row r="75" spans="2:12" ht="21" thickBot="1">
      <c r="B75" s="13"/>
      <c r="C75" s="13"/>
      <c r="D75" s="19" t="s">
        <v>47</v>
      </c>
      <c r="E75" s="33">
        <f>SUM(E33:E74)</f>
        <v>2304</v>
      </c>
      <c r="F75" s="34">
        <f>SUM(F33:F74)</f>
        <v>21037</v>
      </c>
      <c r="G75" s="55"/>
      <c r="H75" s="33">
        <f>SUM(H33:H74)</f>
        <v>119</v>
      </c>
      <c r="I75" s="34">
        <f>SUM(I33:I74)</f>
        <v>1278</v>
      </c>
      <c r="J75" s="55"/>
      <c r="K75" s="33">
        <f>SUM(K33:K74)</f>
        <v>2423</v>
      </c>
      <c r="L75" s="34">
        <f>SUM(L33:L74)</f>
        <v>22315</v>
      </c>
    </row>
    <row r="76" spans="2:11" ht="9" customHeight="1" thickBot="1">
      <c r="B76" s="22"/>
      <c r="C76" s="22"/>
      <c r="D76" s="35"/>
      <c r="E76" s="37"/>
      <c r="G76" s="55"/>
      <c r="H76" s="37"/>
      <c r="J76" s="55"/>
      <c r="K76" s="37"/>
    </row>
    <row r="77" spans="2:12" s="3" customFormat="1" ht="20.25">
      <c r="B77" s="38" t="s">
        <v>41</v>
      </c>
      <c r="C77" s="39" t="s">
        <v>40</v>
      </c>
      <c r="D77" s="67" t="s">
        <v>46</v>
      </c>
      <c r="E77" s="68" t="s">
        <v>3</v>
      </c>
      <c r="F77" s="69"/>
      <c r="G77" s="55"/>
      <c r="H77" s="68" t="s">
        <v>3</v>
      </c>
      <c r="I77" s="69"/>
      <c r="J77" s="55"/>
      <c r="K77" s="68" t="s">
        <v>3</v>
      </c>
      <c r="L77" s="69"/>
    </row>
    <row r="78" spans="2:13" s="89" customFormat="1" ht="20.25">
      <c r="B78" s="84">
        <v>3612</v>
      </c>
      <c r="C78" s="84">
        <v>6121</v>
      </c>
      <c r="D78" s="85" t="s">
        <v>111</v>
      </c>
      <c r="E78" s="86"/>
      <c r="F78" s="87">
        <v>0</v>
      </c>
      <c r="G78" s="88"/>
      <c r="H78" s="86"/>
      <c r="I78" s="87">
        <v>493</v>
      </c>
      <c r="J78" s="88"/>
      <c r="K78" s="86">
        <v>0</v>
      </c>
      <c r="L78" s="87">
        <f>SUM(I78)</f>
        <v>493</v>
      </c>
      <c r="M78" s="81" t="s">
        <v>112</v>
      </c>
    </row>
    <row r="79" spans="2:13" s="3" customFormat="1" ht="20.25">
      <c r="B79" s="38">
        <v>2212</v>
      </c>
      <c r="C79" s="38">
        <v>6121</v>
      </c>
      <c r="D79" s="17" t="s">
        <v>96</v>
      </c>
      <c r="E79" s="61"/>
      <c r="F79" s="62">
        <v>0</v>
      </c>
      <c r="G79" s="55"/>
      <c r="H79" s="61"/>
      <c r="I79" s="62">
        <v>59</v>
      </c>
      <c r="J79" s="55"/>
      <c r="K79" s="61">
        <f>SUM(E79,H79)</f>
        <v>0</v>
      </c>
      <c r="L79" s="62">
        <f>SUM(F79,I79)</f>
        <v>59</v>
      </c>
      <c r="M79" s="81" t="s">
        <v>108</v>
      </c>
    </row>
    <row r="80" spans="2:12" ht="20.25">
      <c r="B80" s="30">
        <v>2321</v>
      </c>
      <c r="C80" s="30">
        <v>6349</v>
      </c>
      <c r="D80" s="17" t="s">
        <v>50</v>
      </c>
      <c r="E80" s="29"/>
      <c r="F80" s="31">
        <v>2460</v>
      </c>
      <c r="G80" s="55"/>
      <c r="H80" s="29"/>
      <c r="I80" s="31"/>
      <c r="J80" s="55"/>
      <c r="K80" s="61">
        <f aca="true" t="shared" si="6" ref="K80:K91">SUM(E80,H80)</f>
        <v>0</v>
      </c>
      <c r="L80" s="62">
        <f aca="true" t="shared" si="7" ref="L80:L91">SUM(F80,I80)</f>
        <v>2460</v>
      </c>
    </row>
    <row r="81" spans="2:12" ht="20.25">
      <c r="B81" s="40">
        <v>3613</v>
      </c>
      <c r="C81" s="40">
        <v>6121</v>
      </c>
      <c r="D81" s="17" t="s">
        <v>79</v>
      </c>
      <c r="E81" s="27"/>
      <c r="F81" s="70">
        <v>200</v>
      </c>
      <c r="G81" s="55"/>
      <c r="H81" s="27"/>
      <c r="I81" s="70"/>
      <c r="J81" s="55"/>
      <c r="K81" s="61">
        <f t="shared" si="6"/>
        <v>0</v>
      </c>
      <c r="L81" s="62">
        <f t="shared" si="7"/>
        <v>200</v>
      </c>
    </row>
    <row r="82" spans="2:12" ht="20.25">
      <c r="B82" s="40">
        <v>6171</v>
      </c>
      <c r="C82" s="40">
        <v>6121</v>
      </c>
      <c r="D82" s="17" t="s">
        <v>86</v>
      </c>
      <c r="E82" s="27"/>
      <c r="F82" s="70">
        <v>150</v>
      </c>
      <c r="G82" s="58"/>
      <c r="H82" s="27"/>
      <c r="I82" s="70"/>
      <c r="J82" s="58"/>
      <c r="K82" s="61">
        <f t="shared" si="6"/>
        <v>0</v>
      </c>
      <c r="L82" s="62">
        <f t="shared" si="7"/>
        <v>150</v>
      </c>
    </row>
    <row r="83" spans="2:12" s="2" customFormat="1" ht="12.75" customHeight="1" hidden="1">
      <c r="B83" s="40"/>
      <c r="C83" s="40"/>
      <c r="D83" s="17"/>
      <c r="E83" s="27"/>
      <c r="F83" s="70">
        <v>0</v>
      </c>
      <c r="G83" s="7"/>
      <c r="H83" s="27"/>
      <c r="I83" s="70"/>
      <c r="J83" s="7"/>
      <c r="K83" s="61">
        <f t="shared" si="6"/>
        <v>0</v>
      </c>
      <c r="L83" s="62">
        <f t="shared" si="7"/>
        <v>0</v>
      </c>
    </row>
    <row r="84" spans="2:12" s="2" customFormat="1" ht="20.25">
      <c r="B84" s="40">
        <v>2221</v>
      </c>
      <c r="C84" s="40">
        <v>6121</v>
      </c>
      <c r="D84" s="17" t="s">
        <v>54</v>
      </c>
      <c r="E84" s="27"/>
      <c r="F84" s="70">
        <v>300</v>
      </c>
      <c r="G84" s="7"/>
      <c r="H84" s="27"/>
      <c r="I84" s="70"/>
      <c r="J84" s="7"/>
      <c r="K84" s="61">
        <f t="shared" si="6"/>
        <v>0</v>
      </c>
      <c r="L84" s="62">
        <f t="shared" si="7"/>
        <v>300</v>
      </c>
    </row>
    <row r="85" spans="2:12" s="2" customFormat="1" ht="20.25">
      <c r="B85" s="40">
        <v>3632</v>
      </c>
      <c r="C85" s="40">
        <v>6121</v>
      </c>
      <c r="D85" s="17" t="s">
        <v>81</v>
      </c>
      <c r="E85" s="27"/>
      <c r="F85" s="70">
        <v>200</v>
      </c>
      <c r="G85" s="7"/>
      <c r="H85" s="27"/>
      <c r="I85" s="70"/>
      <c r="J85" s="7"/>
      <c r="K85" s="61">
        <f t="shared" si="6"/>
        <v>0</v>
      </c>
      <c r="L85" s="62">
        <f t="shared" si="7"/>
        <v>200</v>
      </c>
    </row>
    <row r="86" spans="2:12" s="2" customFormat="1" ht="20.25">
      <c r="B86" s="40">
        <v>6171</v>
      </c>
      <c r="C86" s="40">
        <v>6121</v>
      </c>
      <c r="D86" s="17" t="s">
        <v>85</v>
      </c>
      <c r="E86" s="27"/>
      <c r="F86" s="70">
        <v>50</v>
      </c>
      <c r="G86" s="7"/>
      <c r="H86" s="27"/>
      <c r="I86" s="70"/>
      <c r="J86" s="7"/>
      <c r="K86" s="61">
        <f t="shared" si="6"/>
        <v>0</v>
      </c>
      <c r="L86" s="62">
        <f t="shared" si="7"/>
        <v>50</v>
      </c>
    </row>
    <row r="87" spans="2:13" s="2" customFormat="1" ht="20.25">
      <c r="B87" s="40">
        <v>2219</v>
      </c>
      <c r="C87" s="40">
        <v>6349</v>
      </c>
      <c r="D87" s="17" t="s">
        <v>56</v>
      </c>
      <c r="E87" s="27"/>
      <c r="F87" s="70">
        <v>3739</v>
      </c>
      <c r="G87" s="7"/>
      <c r="H87" s="27"/>
      <c r="I87" s="70">
        <v>111</v>
      </c>
      <c r="J87" s="7"/>
      <c r="K87" s="61">
        <f t="shared" si="6"/>
        <v>0</v>
      </c>
      <c r="L87" s="62">
        <f t="shared" si="7"/>
        <v>3850</v>
      </c>
      <c r="M87" s="81" t="s">
        <v>106</v>
      </c>
    </row>
    <row r="88" spans="2:12" s="2" customFormat="1" ht="20.25">
      <c r="B88" s="40">
        <v>2219</v>
      </c>
      <c r="C88" s="40">
        <v>6349</v>
      </c>
      <c r="D88" s="17" t="s">
        <v>87</v>
      </c>
      <c r="E88" s="27"/>
      <c r="F88" s="70">
        <v>664</v>
      </c>
      <c r="G88" s="7"/>
      <c r="H88" s="27"/>
      <c r="I88" s="70"/>
      <c r="J88" s="7"/>
      <c r="K88" s="61">
        <f t="shared" si="6"/>
        <v>0</v>
      </c>
      <c r="L88" s="62">
        <f t="shared" si="7"/>
        <v>664</v>
      </c>
    </row>
    <row r="89" spans="2:13" s="2" customFormat="1" ht="20.25">
      <c r="B89" s="40">
        <v>3745</v>
      </c>
      <c r="C89" s="40">
        <v>6121</v>
      </c>
      <c r="D89" s="17" t="s">
        <v>88</v>
      </c>
      <c r="E89" s="27"/>
      <c r="F89" s="70">
        <v>200</v>
      </c>
      <c r="G89" s="7"/>
      <c r="H89" s="27"/>
      <c r="I89" s="70">
        <v>-42</v>
      </c>
      <c r="J89" s="7"/>
      <c r="K89" s="61">
        <f t="shared" si="6"/>
        <v>0</v>
      </c>
      <c r="L89" s="62">
        <f t="shared" si="7"/>
        <v>158</v>
      </c>
      <c r="M89" s="81" t="s">
        <v>114</v>
      </c>
    </row>
    <row r="90" spans="2:12" s="2" customFormat="1" ht="20.25">
      <c r="B90" s="40">
        <v>2221</v>
      </c>
      <c r="C90" s="40">
        <v>6121</v>
      </c>
      <c r="D90" s="17" t="s">
        <v>89</v>
      </c>
      <c r="E90" s="27"/>
      <c r="F90" s="70">
        <v>250</v>
      </c>
      <c r="G90" s="7"/>
      <c r="H90" s="27"/>
      <c r="I90" s="70"/>
      <c r="J90" s="7"/>
      <c r="K90" s="61">
        <f t="shared" si="6"/>
        <v>0</v>
      </c>
      <c r="L90" s="62">
        <f t="shared" si="7"/>
        <v>250</v>
      </c>
    </row>
    <row r="91" spans="2:12" s="2" customFormat="1" ht="20.25">
      <c r="B91" s="40">
        <v>3745</v>
      </c>
      <c r="C91" s="40">
        <v>6122</v>
      </c>
      <c r="D91" s="17" t="s">
        <v>90</v>
      </c>
      <c r="E91" s="27"/>
      <c r="F91" s="70">
        <v>250</v>
      </c>
      <c r="G91" s="7"/>
      <c r="H91" s="27"/>
      <c r="I91" s="70"/>
      <c r="J91" s="7"/>
      <c r="K91" s="61">
        <f t="shared" si="6"/>
        <v>0</v>
      </c>
      <c r="L91" s="62">
        <f t="shared" si="7"/>
        <v>250</v>
      </c>
    </row>
    <row r="92" spans="2:12" s="1" customFormat="1" ht="21" thickBot="1">
      <c r="B92" s="95" t="s">
        <v>44</v>
      </c>
      <c r="C92" s="95"/>
      <c r="D92" s="96"/>
      <c r="E92" s="33"/>
      <c r="F92" s="71">
        <f>SUM(F79:F91)</f>
        <v>8463</v>
      </c>
      <c r="G92" s="59"/>
      <c r="H92" s="33">
        <f>SUM(H79:H91)</f>
        <v>0</v>
      </c>
      <c r="I92" s="71">
        <f>SUM(I78:I91)</f>
        <v>621</v>
      </c>
      <c r="J92" s="59"/>
      <c r="K92" s="33">
        <f>SUM(K79:K91)</f>
        <v>0</v>
      </c>
      <c r="L92" s="71">
        <f>SUM(L78:L91)</f>
        <v>9084</v>
      </c>
    </row>
    <row r="93" spans="2:12" s="1" customFormat="1" ht="9.75" customHeight="1" thickBot="1">
      <c r="B93" s="42"/>
      <c r="C93" s="42"/>
      <c r="D93" s="43"/>
      <c r="E93" s="41"/>
      <c r="F93" s="41"/>
      <c r="G93" s="59"/>
      <c r="H93" s="41"/>
      <c r="I93" s="41"/>
      <c r="J93" s="59"/>
      <c r="K93" s="41"/>
      <c r="L93" s="41"/>
    </row>
    <row r="94" spans="2:12" s="1" customFormat="1" ht="21" thickBot="1">
      <c r="B94" s="95" t="s">
        <v>48</v>
      </c>
      <c r="C94" s="95"/>
      <c r="D94" s="96"/>
      <c r="E94" s="74">
        <f>SUM(E18,E30,E75)</f>
        <v>23963</v>
      </c>
      <c r="F94" s="73">
        <f>SUM(F75,F92,F101)</f>
        <v>29500</v>
      </c>
      <c r="G94" s="59"/>
      <c r="H94" s="74">
        <f>SUM(H18,H30,H75,H92)</f>
        <v>836</v>
      </c>
      <c r="I94" s="73">
        <f>SUM(I75,I92,I101)</f>
        <v>1899</v>
      </c>
      <c r="J94" s="59"/>
      <c r="K94" s="74">
        <f>SUM(K18,K30,K75,K92)</f>
        <v>24799</v>
      </c>
      <c r="L94" s="82">
        <f>SUM(L18,L30,L75,L92,L101)</f>
        <v>31399</v>
      </c>
    </row>
    <row r="95" spans="2:12" s="1" customFormat="1" ht="20.25">
      <c r="B95" s="44"/>
      <c r="C95" s="44"/>
      <c r="D95" s="44"/>
      <c r="E95" s="45"/>
      <c r="F95" s="46">
        <f>E94-F94+E101+E99</f>
        <v>0</v>
      </c>
      <c r="G95" s="59"/>
      <c r="H95" s="45"/>
      <c r="I95" s="46"/>
      <c r="J95" s="59"/>
      <c r="K95" s="45"/>
      <c r="L95" s="46">
        <f>K94-L94+K101+K99</f>
        <v>0</v>
      </c>
    </row>
    <row r="96" spans="2:12" s="1" customFormat="1" ht="12" customHeight="1" thickBot="1">
      <c r="B96" s="47"/>
      <c r="C96" s="47"/>
      <c r="D96" s="47"/>
      <c r="E96" s="47"/>
      <c r="F96" s="47"/>
      <c r="G96" s="60"/>
      <c r="H96" s="47"/>
      <c r="I96" s="47"/>
      <c r="J96" s="60"/>
      <c r="K96" s="47"/>
      <c r="L96" s="47"/>
    </row>
    <row r="97" spans="2:12" s="1" customFormat="1" ht="20.25">
      <c r="B97" s="38" t="s">
        <v>41</v>
      </c>
      <c r="C97" s="39" t="s">
        <v>40</v>
      </c>
      <c r="D97" s="48" t="s">
        <v>45</v>
      </c>
      <c r="E97" s="75"/>
      <c r="F97" s="76"/>
      <c r="G97" s="60"/>
      <c r="H97" s="75"/>
      <c r="I97" s="76"/>
      <c r="J97" s="60"/>
      <c r="K97" s="75"/>
      <c r="L97" s="76"/>
    </row>
    <row r="98" spans="2:12" s="1" customFormat="1" ht="20.25">
      <c r="B98" s="38"/>
      <c r="C98" s="38">
        <v>8901</v>
      </c>
      <c r="D98" s="72" t="s">
        <v>76</v>
      </c>
      <c r="E98" s="77"/>
      <c r="F98" s="78"/>
      <c r="G98" s="60"/>
      <c r="H98" s="77"/>
      <c r="I98" s="78"/>
      <c r="J98" s="60"/>
      <c r="K98" s="77"/>
      <c r="L98" s="78"/>
    </row>
    <row r="99" spans="2:16" s="3" customFormat="1" ht="20.25">
      <c r="B99" s="30"/>
      <c r="C99" s="30">
        <v>8115</v>
      </c>
      <c r="D99" s="72" t="s">
        <v>33</v>
      </c>
      <c r="E99" s="29">
        <v>6778</v>
      </c>
      <c r="F99" s="15"/>
      <c r="G99" s="55"/>
      <c r="H99" s="29">
        <v>1063</v>
      </c>
      <c r="I99" s="15"/>
      <c r="J99" s="55"/>
      <c r="K99" s="29">
        <f>SUM(E99,H99)</f>
        <v>7841</v>
      </c>
      <c r="L99" s="15"/>
      <c r="M99" s="81" t="s">
        <v>33</v>
      </c>
      <c r="N99" s="81"/>
      <c r="O99" s="81"/>
      <c r="P99" s="81"/>
    </row>
    <row r="100" spans="2:12" s="3" customFormat="1" ht="20.25">
      <c r="B100" s="30"/>
      <c r="C100" s="30">
        <v>8123</v>
      </c>
      <c r="D100" s="72" t="s">
        <v>82</v>
      </c>
      <c r="E100" s="29">
        <v>0</v>
      </c>
      <c r="F100" s="15"/>
      <c r="G100" s="55"/>
      <c r="H100" s="29"/>
      <c r="I100" s="15"/>
      <c r="J100" s="55"/>
      <c r="K100" s="29">
        <f>E100</f>
        <v>0</v>
      </c>
      <c r="L100" s="15"/>
    </row>
    <row r="101" spans="2:12" s="3" customFormat="1" ht="21" thickBot="1">
      <c r="B101" s="30"/>
      <c r="C101" s="30">
        <v>8124</v>
      </c>
      <c r="D101" s="72" t="s">
        <v>73</v>
      </c>
      <c r="E101" s="79">
        <v>-1241</v>
      </c>
      <c r="F101" s="80"/>
      <c r="G101" s="55"/>
      <c r="H101" s="79"/>
      <c r="I101" s="80"/>
      <c r="J101" s="55"/>
      <c r="K101" s="79">
        <f>E101</f>
        <v>-1241</v>
      </c>
      <c r="L101" s="80"/>
    </row>
    <row r="102" spans="2:12" s="3" customFormat="1" ht="20.25">
      <c r="B102" s="49"/>
      <c r="C102" s="49"/>
      <c r="D102" s="50"/>
      <c r="E102" s="45"/>
      <c r="F102" s="37"/>
      <c r="G102" s="55"/>
      <c r="H102" s="45"/>
      <c r="I102" s="37"/>
      <c r="J102" s="55"/>
      <c r="K102" s="45"/>
      <c r="L102" s="37"/>
    </row>
    <row r="103" spans="2:12" s="3" customFormat="1" ht="20.25">
      <c r="B103" s="93" t="s">
        <v>75</v>
      </c>
      <c r="C103" s="94"/>
      <c r="D103" s="94"/>
      <c r="E103" s="51">
        <f>SUM(E94:E101)</f>
        <v>29500</v>
      </c>
      <c r="F103" s="36">
        <f>SUM(F94)</f>
        <v>29500</v>
      </c>
      <c r="G103" s="55"/>
      <c r="H103" s="51">
        <f>SUM(H94:H101)</f>
        <v>1899</v>
      </c>
      <c r="I103" s="36">
        <f>SUM(I94)</f>
        <v>1899</v>
      </c>
      <c r="J103" s="55"/>
      <c r="K103" s="51">
        <f>SUM(K94:K101)</f>
        <v>31399</v>
      </c>
      <c r="L103" s="51">
        <f>SUM(L94)</f>
        <v>31399</v>
      </c>
    </row>
    <row r="106" ht="20.25">
      <c r="D106" s="4" t="s">
        <v>116</v>
      </c>
    </row>
    <row r="107" ht="20.25">
      <c r="D107" s="4" t="s">
        <v>91</v>
      </c>
    </row>
  </sheetData>
  <sheetProtection/>
  <mergeCells count="6">
    <mergeCell ref="K1:L2"/>
    <mergeCell ref="B103:D103"/>
    <mergeCell ref="B92:D92"/>
    <mergeCell ref="B94:D94"/>
    <mergeCell ref="E2:F2"/>
    <mergeCell ref="H1:I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8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</dc:creator>
  <cp:keywords/>
  <dc:description/>
  <cp:lastModifiedBy>win</cp:lastModifiedBy>
  <cp:lastPrinted>2021-04-30T09:44:09Z</cp:lastPrinted>
  <dcterms:created xsi:type="dcterms:W3CDTF">2008-01-04T11:23:13Z</dcterms:created>
  <dcterms:modified xsi:type="dcterms:W3CDTF">2021-04-30T10:03:51Z</dcterms:modified>
  <cp:category/>
  <cp:version/>
  <cp:contentType/>
  <cp:contentStatus/>
</cp:coreProperties>
</file>